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s.xerxes\Downloads\"/>
    </mc:Choice>
  </mc:AlternateContent>
  <xr:revisionPtr revIDLastSave="0" documentId="13_ncr:1_{6999E906-96E7-4F04-88B4-04A4F7EE61B1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Z20" i="1" l="1"/>
  <c r="X20" i="1"/>
  <c r="V20" i="1"/>
  <c r="T20" i="1"/>
  <c r="R20" i="1"/>
  <c r="R13" i="1"/>
  <c r="P20" i="1"/>
  <c r="N20" i="1"/>
  <c r="L20" i="1"/>
  <c r="J20" i="1"/>
  <c r="H20" i="1"/>
  <c r="F20" i="1"/>
  <c r="D20" i="1"/>
  <c r="AB20" i="1"/>
  <c r="Z19" i="1"/>
  <c r="Z18" i="1"/>
  <c r="Z17" i="1"/>
  <c r="Z16" i="1"/>
  <c r="Z15" i="1"/>
  <c r="Z14" i="1"/>
  <c r="Z13" i="1"/>
  <c r="Z12" i="1"/>
  <c r="Z11" i="1"/>
  <c r="Z10" i="1"/>
  <c r="X19" i="1"/>
  <c r="X18" i="1"/>
  <c r="X17" i="1"/>
  <c r="X16" i="1"/>
  <c r="X15" i="1"/>
  <c r="X14" i="1"/>
  <c r="X13" i="1"/>
  <c r="X12" i="1"/>
  <c r="X11" i="1"/>
  <c r="X10" i="1"/>
  <c r="V19" i="1"/>
  <c r="V18" i="1"/>
  <c r="V17" i="1"/>
  <c r="V16" i="1"/>
  <c r="V15" i="1"/>
  <c r="V14" i="1"/>
  <c r="V13" i="1"/>
  <c r="V12" i="1"/>
  <c r="V11" i="1"/>
  <c r="V10" i="1"/>
  <c r="T19" i="1"/>
  <c r="T18" i="1"/>
  <c r="T17" i="1"/>
  <c r="T16" i="1"/>
  <c r="T15" i="1"/>
  <c r="T14" i="1"/>
  <c r="T13" i="1"/>
  <c r="T12" i="1"/>
  <c r="T11" i="1"/>
  <c r="T10" i="1"/>
  <c r="R19" i="1"/>
  <c r="R18" i="1"/>
  <c r="R17" i="1"/>
  <c r="R16" i="1"/>
  <c r="R15" i="1"/>
  <c r="R14" i="1"/>
  <c r="R12" i="1"/>
  <c r="R11" i="1"/>
  <c r="R10" i="1"/>
  <c r="P19" i="1"/>
  <c r="P18" i="1"/>
  <c r="P17" i="1"/>
  <c r="P16" i="1"/>
  <c r="P15" i="1"/>
  <c r="P14" i="1"/>
  <c r="P13" i="1"/>
  <c r="P12" i="1"/>
  <c r="P11" i="1"/>
  <c r="P10" i="1"/>
  <c r="N19" i="1"/>
  <c r="N18" i="1"/>
  <c r="N17" i="1"/>
  <c r="N16" i="1"/>
  <c r="N15" i="1"/>
  <c r="N14" i="1"/>
  <c r="N13" i="1"/>
  <c r="N12" i="1"/>
  <c r="N11" i="1"/>
  <c r="N10" i="1"/>
  <c r="L19" i="1"/>
  <c r="L18" i="1"/>
  <c r="L17" i="1"/>
  <c r="L16" i="1"/>
  <c r="L15" i="1"/>
  <c r="L14" i="1"/>
  <c r="L13" i="1"/>
  <c r="L12" i="1"/>
  <c r="L11" i="1"/>
  <c r="L10" i="1"/>
  <c r="J19" i="1"/>
  <c r="J18" i="1"/>
  <c r="J17" i="1"/>
  <c r="J16" i="1"/>
  <c r="J15" i="1"/>
  <c r="J14" i="1"/>
  <c r="J13" i="1"/>
  <c r="J12" i="1"/>
  <c r="J11" i="1"/>
  <c r="J10" i="1"/>
  <c r="H19" i="1"/>
  <c r="H18" i="1"/>
  <c r="H17" i="1"/>
  <c r="H16" i="1"/>
  <c r="H15" i="1"/>
  <c r="H14" i="1"/>
  <c r="H13" i="1"/>
  <c r="H12" i="1"/>
  <c r="H11" i="1"/>
  <c r="H10" i="1"/>
  <c r="F19" i="1"/>
  <c r="F18" i="1"/>
  <c r="F17" i="1"/>
  <c r="F16" i="1"/>
  <c r="F15" i="1"/>
  <c r="F14" i="1"/>
  <c r="F13" i="1"/>
  <c r="F12" i="1"/>
  <c r="F11" i="1"/>
  <c r="F10" i="1"/>
  <c r="D11" i="1"/>
  <c r="D12" i="1"/>
  <c r="D13" i="1"/>
  <c r="D14" i="1"/>
  <c r="D15" i="1"/>
  <c r="D16" i="1"/>
  <c r="D17" i="1"/>
  <c r="D18" i="1"/>
  <c r="D19" i="1"/>
  <c r="D10" i="1"/>
  <c r="AC10" i="1"/>
  <c r="AC11" i="1"/>
  <c r="AC12" i="1"/>
  <c r="AC13" i="1"/>
  <c r="AC14" i="1"/>
  <c r="AC15" i="1"/>
  <c r="AC16" i="1"/>
  <c r="AC17" i="1"/>
  <c r="AC18" i="1"/>
  <c r="AC19" i="1"/>
  <c r="AC9" i="1"/>
  <c r="AB10" i="1"/>
  <c r="AB11" i="1"/>
  <c r="AB12" i="1"/>
  <c r="AB13" i="1"/>
  <c r="AB14" i="1"/>
  <c r="AB15" i="1"/>
  <c r="AB16" i="1"/>
  <c r="AB17" i="1"/>
  <c r="AB18" i="1"/>
  <c r="AB19" i="1"/>
  <c r="AB9" i="1"/>
  <c r="Z9" i="1"/>
  <c r="X9" i="1"/>
  <c r="V9" i="1"/>
  <c r="T9" i="1"/>
  <c r="R9" i="1"/>
  <c r="P9" i="1"/>
  <c r="N9" i="1"/>
  <c r="L9" i="1"/>
  <c r="J9" i="1"/>
  <c r="H9" i="1"/>
  <c r="F9" i="1"/>
  <c r="D9" i="1"/>
  <c r="Q20" i="1"/>
  <c r="G20" i="1"/>
  <c r="W20" i="1"/>
  <c r="U20" i="1"/>
  <c r="C20" i="1"/>
  <c r="K20" i="1"/>
  <c r="I20" i="1"/>
  <c r="M20" i="1"/>
  <c r="O20" i="1"/>
  <c r="S20" i="1"/>
  <c r="Y20" i="1"/>
  <c r="AA20" i="1"/>
  <c r="E20" i="1"/>
  <c r="AC20" i="1" l="1"/>
</calcChain>
</file>

<file path=xl/sharedStrings.xml><?xml version="1.0" encoding="utf-8"?>
<sst xmlns="http://schemas.openxmlformats.org/spreadsheetml/2006/main" count="68" uniqueCount="35">
  <si>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</si>
  <si>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</si>
  <si>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</si>
  <si>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</si>
  <si>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</si>
  <si>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</si>
  <si>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</si>
  <si>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</si>
  <si>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</si>
  <si>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</si>
  <si>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</si>
  <si>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</si>
  <si>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</si>
  <si>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Total Geral: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</si>
  <si>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</si>
  <si>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</si>
  <si>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</si>
  <si>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</si>
  <si>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</si>
  <si>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060101 - FUNDO DE APOIO E APARELHAMENTO DA DEFENSORIA PUBLICA</t>
  </si>
  <si>
    <t xml:space="preserve">   1122020101 - Emolumentos e Custas Judiciais</t>
  </si>
  <si>
    <t xml:space="preserve">   1321050101 - Juros e Títulos de Renda</t>
  </si>
  <si>
    <t xml:space="preserve">   1911010304 - Repasses de Emolumentos FAADEP - Dívida Ativa</t>
  </si>
  <si>
    <t xml:space="preserve">   1999122101 - Ônus de Sucumbência</t>
  </si>
  <si>
    <t>Fonte: SIAFE CE - Sistema Integrado de Administração Financeira do Estado do Ceará</t>
  </si>
  <si>
    <t xml:space="preserve">   1611020101 - Inscrição em Concursos e Processos Seletivos</t>
  </si>
  <si>
    <t>Previsão Atualizada da Receita Líquida (LOA)</t>
  </si>
  <si>
    <t>759 - RECURSOS VINCULADOS A FUNDOS</t>
  </si>
  <si>
    <t xml:space="preserve">   1922990198 - Restituições Diversas</t>
  </si>
  <si>
    <t xml:space="preserve">   1922990101 - Devolução de Diárias</t>
  </si>
  <si>
    <t xml:space="preserve">   1122020301 - Emolumentos e Custas Judiciais - Dívida Ativa </t>
  </si>
  <si>
    <t xml:space="preserve">   1361013104 - Receita de Cessão do Direito de Operacionalização da Folha de Pagamento de Pessoal, Benefícios e Fornecedores</t>
  </si>
  <si>
    <t xml:space="preserve">   1922990107 - Restituições de Vale-Transporte</t>
  </si>
  <si>
    <t>Previsto</t>
  </si>
  <si>
    <t>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</si>
</sst>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sz val="8"/>
      <color indexed="72"/>
      <name val="Tahoma"/>
      <family val="2"/>
    </font>
    <font>
      <sz val="8"/>
      <color indexed="72"/>
      <name val="Tahoma"/>
      <family val="2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  <font>
      <sz val="8"/>
      <name val="Tahoma"/>
      <family val="2"/>
    </font>
    <font>
      <sz val="8"/>
      <name val="Tahoma"/>
    </font>
    <font>
      <sz val="8"/>
      <color rgb="FF000000"/>
      <name val="Tahoma"/>
      <charset val="1"/>
    </font>
    <font>
      <sz val="8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F5F5FF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42">
    <xf numFmtId="0" fontId="0" fillId="0" borderId="0" xfId="0">
      <alignment vertical="top"/>
    </xf>
    <xf numFmtId="0" fontId="4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2" borderId="4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7" fillId="4" borderId="0" xfId="0" applyFont="1" applyFill="1" applyAlignment="1">
      <alignment horizontal="left" vertical="top" wrapText="1"/>
    </xf>
    <xf numFmtId="4" fontId="8" fillId="4" borderId="4" xfId="0" applyNumberFormat="1" applyFont="1" applyFill="1" applyBorder="1" applyAlignment="1">
      <alignment horizontal="right" vertical="top" wrapText="1"/>
    </xf>
    <xf numFmtId="4" fontId="4" fillId="0" borderId="0" xfId="0" applyNumberFormat="1" applyFont="1">
      <alignment vertical="top"/>
    </xf>
    <xf numFmtId="4" fontId="9" fillId="4" borderId="4" xfId="0" applyNumberFormat="1" applyFont="1" applyFill="1" applyBorder="1" applyAlignment="1">
      <alignment horizontal="right" vertical="top" wrapText="1"/>
    </xf>
    <xf numFmtId="0" fontId="9" fillId="4" borderId="4" xfId="0" applyFont="1" applyFill="1" applyBorder="1" applyAlignment="1">
      <alignment horizontal="left" vertical="top" wrapText="1"/>
    </xf>
    <xf numFmtId="4" fontId="10" fillId="2" borderId="1" xfId="0" applyNumberFormat="1" applyFont="1" applyFill="1" applyBorder="1">
      <alignment vertical="top"/>
    </xf>
    <xf numFmtId="0" fontId="12" fillId="5" borderId="4" xfId="0" applyFont="1" applyFill="1" applyBorder="1" applyAlignment="1">
      <alignment horizontal="left" vertical="top" wrapText="1"/>
    </xf>
    <xf numFmtId="4" fontId="12" fillId="5" borderId="4" xfId="0" applyNumberFormat="1" applyFont="1" applyFill="1" applyBorder="1" applyAlignment="1">
      <alignment horizontal="right" vertical="top" wrapText="1"/>
    </xf>
    <xf numFmtId="4" fontId="13" fillId="5" borderId="4" xfId="0" applyNumberFormat="1" applyFont="1" applyFill="1" applyBorder="1" applyAlignment="1">
      <alignment horizontal="right" vertical="top" wrapText="1"/>
    </xf>
    <xf numFmtId="4" fontId="14" fillId="6" borderId="8" xfId="0" applyNumberFormat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right" vertical="top" wrapText="1"/>
    </xf>
    <xf numFmtId="4" fontId="10" fillId="2" borderId="10" xfId="0" applyNumberFormat="1" applyFont="1" applyFill="1" applyBorder="1">
      <alignment vertical="top"/>
    </xf>
    <xf numFmtId="0" fontId="10" fillId="3" borderId="11" xfId="0" applyFont="1" applyFill="1" applyBorder="1" applyAlignment="1">
      <alignment horizontal="center" vertical="center" wrapText="1"/>
    </xf>
    <xf numFmtId="4" fontId="9" fillId="4" borderId="9" xfId="0" applyNumberFormat="1" applyFont="1" applyFill="1" applyBorder="1" applyAlignment="1">
      <alignment horizontal="right" vertical="top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top"/>
    </xf>
    <xf numFmtId="0" fontId="10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4" fontId="5" fillId="2" borderId="14" xfId="0" applyNumberFormat="1" applyFont="1" applyFill="1" applyBorder="1" applyAlignment="1">
      <alignment horizontal="right" vertical="top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top"/>
    </xf>
    <xf numFmtId="4" fontId="5" fillId="7" borderId="14" xfId="0" applyNumberFormat="1" applyFont="1" applyFill="1" applyBorder="1" applyAlignment="1">
      <alignment horizontal="right" vertical="top" wrapText="1"/>
    </xf>
    <xf numFmtId="0" fontId="10" fillId="3" borderId="1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23"/>
  <sheetViews>
    <sheetView tabSelected="1" showOutlineSymbols="0" zoomScale="115" zoomScaleNormal="115" workbookViewId="0">
      <selection activeCell="AC10" sqref="AC10"/>
    </sheetView>
  </sheetViews>
  <sheetFormatPr defaultRowHeight="12.75" customHeight="1" x14ac:dyDescent="0.2"/>
  <cols>
    <col min="1" max="1" width="54.140625" customWidth="1"/>
    <col min="2" max="2" width="37.5703125" customWidth="1"/>
    <col min="3" max="3" width="17.140625" customWidth="1"/>
    <col min="4" max="4" width="13.4257812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">
      <c r="A2" s="1"/>
      <c r="B2" s="19" t="s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3"/>
      <c r="AE2" s="3"/>
      <c r="AF2" s="3"/>
      <c r="AG2" s="3"/>
      <c r="AH2" s="3"/>
    </row>
    <row r="3" spans="1:34" ht="18.75" customHeight="1" x14ac:dyDescent="0.2">
      <c r="A3" s="1"/>
      <c r="B3" s="20" t="s">
        <v>14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4"/>
      <c r="AE3" s="4"/>
      <c r="AF3" s="4"/>
      <c r="AG3" s="4"/>
      <c r="AH3" s="4"/>
    </row>
    <row r="4" spans="1:34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25" customHeight="1" x14ac:dyDescent="0.2">
      <c r="A6" s="22" t="s">
        <v>16</v>
      </c>
      <c r="B6" s="24" t="s">
        <v>17</v>
      </c>
      <c r="C6" s="41" t="s">
        <v>26</v>
      </c>
      <c r="D6" s="36" t="s">
        <v>18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1"/>
      <c r="AE6" s="1"/>
      <c r="AF6" s="1"/>
      <c r="AG6" s="1"/>
      <c r="AH6" s="1"/>
    </row>
    <row r="7" spans="1:34" ht="20.25" customHeight="1" x14ac:dyDescent="0.2">
      <c r="A7" s="31"/>
      <c r="B7" s="32"/>
      <c r="C7" s="33"/>
      <c r="D7" s="35" t="s">
        <v>0</v>
      </c>
      <c r="E7" s="35"/>
      <c r="F7" s="35" t="s">
        <v>1</v>
      </c>
      <c r="G7" s="35"/>
      <c r="H7" s="35" t="s">
        <v>2</v>
      </c>
      <c r="I7" s="35"/>
      <c r="J7" s="35" t="s">
        <v>3</v>
      </c>
      <c r="K7" s="35"/>
      <c r="L7" s="35" t="s">
        <v>4</v>
      </c>
      <c r="M7" s="35"/>
      <c r="N7" s="35" t="s">
        <v>5</v>
      </c>
      <c r="O7" s="35"/>
      <c r="P7" s="35" t="s">
        <v>6</v>
      </c>
      <c r="Q7" s="35"/>
      <c r="R7" s="35" t="s">
        <v>7</v>
      </c>
      <c r="S7" s="35"/>
      <c r="T7" s="35" t="s">
        <v>8</v>
      </c>
      <c r="U7" s="35"/>
      <c r="V7" s="35" t="s">
        <v>9</v>
      </c>
      <c r="W7" s="35"/>
      <c r="X7" s="35" t="s">
        <v>10</v>
      </c>
      <c r="Y7" s="35"/>
      <c r="Z7" s="35" t="s">
        <v>11</v>
      </c>
      <c r="AA7" s="35"/>
      <c r="AB7" s="36" t="s">
        <v>12</v>
      </c>
      <c r="AC7" s="36"/>
      <c r="AD7" s="1"/>
      <c r="AE7" s="1"/>
      <c r="AF7" s="1"/>
      <c r="AG7" s="1"/>
      <c r="AH7" s="1"/>
    </row>
    <row r="8" spans="1:34" ht="12.75" customHeight="1" x14ac:dyDescent="0.2">
      <c r="A8" s="23"/>
      <c r="B8" s="25"/>
      <c r="C8" s="26"/>
      <c r="D8" s="29" t="s">
        <v>33</v>
      </c>
      <c r="E8" s="34" t="s">
        <v>34</v>
      </c>
      <c r="F8" s="29" t="s">
        <v>33</v>
      </c>
      <c r="G8" s="34" t="s">
        <v>34</v>
      </c>
      <c r="H8" s="29" t="s">
        <v>33</v>
      </c>
      <c r="I8" s="34" t="s">
        <v>34</v>
      </c>
      <c r="J8" s="29" t="s">
        <v>33</v>
      </c>
      <c r="K8" s="34" t="s">
        <v>34</v>
      </c>
      <c r="L8" s="29" t="s">
        <v>33</v>
      </c>
      <c r="M8" s="34" t="s">
        <v>34</v>
      </c>
      <c r="N8" s="29" t="s">
        <v>33</v>
      </c>
      <c r="O8" s="34" t="s">
        <v>34</v>
      </c>
      <c r="P8" s="29" t="s">
        <v>33</v>
      </c>
      <c r="Q8" s="34" t="s">
        <v>34</v>
      </c>
      <c r="R8" s="29" t="s">
        <v>33</v>
      </c>
      <c r="S8" s="34" t="s">
        <v>34</v>
      </c>
      <c r="T8" s="29" t="s">
        <v>33</v>
      </c>
      <c r="U8" s="34" t="s">
        <v>34</v>
      </c>
      <c r="V8" s="29" t="s">
        <v>33</v>
      </c>
      <c r="W8" s="34" t="s">
        <v>34</v>
      </c>
      <c r="X8" s="29" t="s">
        <v>33</v>
      </c>
      <c r="Y8" s="34" t="s">
        <v>34</v>
      </c>
      <c r="Z8" s="29" t="s">
        <v>33</v>
      </c>
      <c r="AA8" s="34" t="s">
        <v>34</v>
      </c>
      <c r="AB8" s="38" t="s">
        <v>33</v>
      </c>
      <c r="AC8" s="39" t="s">
        <v>34</v>
      </c>
      <c r="AD8" s="1"/>
      <c r="AE8" s="1"/>
      <c r="AF8" s="1"/>
      <c r="AG8" s="1"/>
    </row>
    <row r="9" spans="1:34" ht="12.75" customHeight="1" x14ac:dyDescent="0.2">
      <c r="A9" s="17" t="s">
        <v>19</v>
      </c>
      <c r="B9" s="18"/>
      <c r="C9" s="5">
        <v>50000000</v>
      </c>
      <c r="D9" s="27">
        <f>$C$9/12</f>
        <v>4166666.6666666665</v>
      </c>
      <c r="E9" s="5">
        <v>5054135.2</v>
      </c>
      <c r="F9" s="27">
        <f>$C$9/12</f>
        <v>4166666.6666666665</v>
      </c>
      <c r="G9" s="5">
        <v>4286427.96</v>
      </c>
      <c r="H9" s="27">
        <f>$C$9/12</f>
        <v>4166666.6666666665</v>
      </c>
      <c r="I9" s="5">
        <v>4885267.4800000004</v>
      </c>
      <c r="J9" s="27">
        <f>$C$9/12</f>
        <v>4166666.6666666665</v>
      </c>
      <c r="K9" s="5">
        <v>5045169.49</v>
      </c>
      <c r="L9" s="27">
        <f>$C$9/12</f>
        <v>4166666.6666666665</v>
      </c>
      <c r="M9" s="5">
        <v>5233965.91</v>
      </c>
      <c r="N9" s="27">
        <f>$C$9/12</f>
        <v>4166666.6666666665</v>
      </c>
      <c r="O9" s="5">
        <v>5053665.04</v>
      </c>
      <c r="P9" s="27">
        <f>$C$9/12</f>
        <v>4166666.6666666665</v>
      </c>
      <c r="Q9" s="5">
        <v>6673821.2199999997</v>
      </c>
      <c r="R9" s="27">
        <f>$C$9/12</f>
        <v>4166666.6666666665</v>
      </c>
      <c r="S9" s="5">
        <v>5560384.5700000003</v>
      </c>
      <c r="T9" s="27">
        <f>$C$9/12</f>
        <v>4166666.6666666665</v>
      </c>
      <c r="U9" s="5">
        <v>0</v>
      </c>
      <c r="V9" s="27">
        <f>$C$9/12</f>
        <v>4166666.6666666665</v>
      </c>
      <c r="W9" s="5">
        <v>0</v>
      </c>
      <c r="X9" s="27">
        <f>$C$9/12</f>
        <v>4166666.6666666665</v>
      </c>
      <c r="Y9" s="5">
        <v>0</v>
      </c>
      <c r="Z9" s="27">
        <f>$C$9/12</f>
        <v>4166666.6666666665</v>
      </c>
      <c r="AA9" s="5">
        <v>0</v>
      </c>
      <c r="AB9" s="37">
        <f>C9</f>
        <v>50000000</v>
      </c>
      <c r="AC9" s="37">
        <f>E9+G9+I9+K9+M9+O9+Q9+S9+U9+W9+Y9+AA9</f>
        <v>41792836.870000005</v>
      </c>
      <c r="AD9" s="1"/>
      <c r="AE9" s="9"/>
      <c r="AF9" s="1"/>
      <c r="AG9" s="1"/>
    </row>
    <row r="10" spans="1:34" ht="12.75" customHeight="1" x14ac:dyDescent="0.2">
      <c r="A10" s="11" t="s">
        <v>20</v>
      </c>
      <c r="B10" s="11" t="s">
        <v>27</v>
      </c>
      <c r="C10" s="10">
        <v>45000000</v>
      </c>
      <c r="D10" s="30">
        <f>$C10/12</f>
        <v>3750000</v>
      </c>
      <c r="E10" s="14">
        <v>4707741.03</v>
      </c>
      <c r="F10" s="30">
        <f>$C10/12</f>
        <v>3750000</v>
      </c>
      <c r="G10" s="8">
        <v>3965914.88</v>
      </c>
      <c r="H10" s="30">
        <f>$C10/12</f>
        <v>3750000</v>
      </c>
      <c r="I10" s="8">
        <v>4343886.37</v>
      </c>
      <c r="J10" s="30">
        <f>$C10/12</f>
        <v>3750000</v>
      </c>
      <c r="K10" s="8">
        <v>4649756.09</v>
      </c>
      <c r="L10" s="30">
        <f>$C10/12</f>
        <v>3750000</v>
      </c>
      <c r="M10" s="8">
        <v>4703567.46</v>
      </c>
      <c r="N10" s="30">
        <f>$C10/12</f>
        <v>3750000</v>
      </c>
      <c r="O10" s="16">
        <v>4576320.5</v>
      </c>
      <c r="P10" s="30">
        <f>$C10/12</f>
        <v>3750000</v>
      </c>
      <c r="Q10" s="15">
        <v>5946704.25</v>
      </c>
      <c r="R10" s="30">
        <f>$C10/12</f>
        <v>3750000</v>
      </c>
      <c r="S10" s="8">
        <v>4925392.8099999996</v>
      </c>
      <c r="T10" s="30">
        <f>$C10/12</f>
        <v>3750000</v>
      </c>
      <c r="U10" s="8">
        <v>0</v>
      </c>
      <c r="V10" s="30">
        <f>$C10/12</f>
        <v>3750000</v>
      </c>
      <c r="W10" s="8">
        <v>0</v>
      </c>
      <c r="X10" s="30">
        <f>$C10/12</f>
        <v>3750000</v>
      </c>
      <c r="Y10" s="8">
        <v>0</v>
      </c>
      <c r="Z10" s="30">
        <f>$C10/12</f>
        <v>3750000</v>
      </c>
      <c r="AA10" s="8">
        <v>0</v>
      </c>
      <c r="AB10" s="40">
        <f t="shared" ref="AB10:AB19" si="0">C10</f>
        <v>45000000</v>
      </c>
      <c r="AC10" s="37">
        <f t="shared" ref="AC10:AC19" si="1">E10+G10+I10+K10+M10+O10+Q10+S10+U10+W10+Y10+AA10</f>
        <v>37819283.390000001</v>
      </c>
      <c r="AD10" s="1"/>
      <c r="AE10" s="1"/>
      <c r="AF10" s="1"/>
      <c r="AG10" s="1"/>
    </row>
    <row r="11" spans="1:34" ht="12.75" customHeight="1" x14ac:dyDescent="0.2">
      <c r="A11" s="13" t="s">
        <v>30</v>
      </c>
      <c r="B11" s="13" t="s">
        <v>27</v>
      </c>
      <c r="C11" s="10">
        <v>0</v>
      </c>
      <c r="D11" s="30">
        <f t="shared" ref="D11:Z19" si="2">$C11/12</f>
        <v>0</v>
      </c>
      <c r="E11" s="14">
        <v>13032.59</v>
      </c>
      <c r="F11" s="30">
        <f t="shared" si="2"/>
        <v>0</v>
      </c>
      <c r="G11" s="8">
        <v>9046.52</v>
      </c>
      <c r="H11" s="30">
        <f t="shared" si="2"/>
        <v>0</v>
      </c>
      <c r="I11" s="8">
        <v>48808.07</v>
      </c>
      <c r="J11" s="30">
        <f t="shared" si="2"/>
        <v>0</v>
      </c>
      <c r="K11" s="8">
        <v>11521.14</v>
      </c>
      <c r="L11" s="30">
        <f t="shared" si="2"/>
        <v>0</v>
      </c>
      <c r="M11" s="8">
        <v>12092.94</v>
      </c>
      <c r="N11" s="30">
        <f t="shared" si="2"/>
        <v>0</v>
      </c>
      <c r="O11" s="16">
        <v>16788.650000000001</v>
      </c>
      <c r="P11" s="30">
        <f t="shared" si="2"/>
        <v>0</v>
      </c>
      <c r="Q11" s="15">
        <v>16474.330000000002</v>
      </c>
      <c r="R11" s="30">
        <f t="shared" si="2"/>
        <v>0</v>
      </c>
      <c r="S11" s="8">
        <v>11857.46</v>
      </c>
      <c r="T11" s="30">
        <f t="shared" si="2"/>
        <v>0</v>
      </c>
      <c r="U11" s="8">
        <v>0</v>
      </c>
      <c r="V11" s="30">
        <f t="shared" si="2"/>
        <v>0</v>
      </c>
      <c r="W11" s="8">
        <v>0</v>
      </c>
      <c r="X11" s="30">
        <f t="shared" si="2"/>
        <v>0</v>
      </c>
      <c r="Y11" s="8">
        <v>0</v>
      </c>
      <c r="Z11" s="30">
        <f t="shared" si="2"/>
        <v>0</v>
      </c>
      <c r="AA11" s="8">
        <v>0</v>
      </c>
      <c r="AB11" s="40">
        <f t="shared" si="0"/>
        <v>0</v>
      </c>
      <c r="AC11" s="37">
        <f t="shared" si="1"/>
        <v>139621.70000000001</v>
      </c>
      <c r="AD11" s="1"/>
      <c r="AE11" s="1"/>
      <c r="AF11" s="1"/>
      <c r="AG11" s="1"/>
    </row>
    <row r="12" spans="1:34" ht="12.75" customHeight="1" x14ac:dyDescent="0.2">
      <c r="A12" s="11" t="s">
        <v>21</v>
      </c>
      <c r="B12" s="11" t="s">
        <v>27</v>
      </c>
      <c r="C12" s="10">
        <v>2200000</v>
      </c>
      <c r="D12" s="30">
        <f t="shared" si="2"/>
        <v>183333.33333333334</v>
      </c>
      <c r="E12" s="14">
        <v>153875.37</v>
      </c>
      <c r="F12" s="30">
        <f t="shared" si="2"/>
        <v>183333.33333333334</v>
      </c>
      <c r="G12" s="8">
        <v>142401.32999999999</v>
      </c>
      <c r="H12" s="30">
        <f t="shared" si="2"/>
        <v>183333.33333333334</v>
      </c>
      <c r="I12" s="8">
        <v>163841.37</v>
      </c>
      <c r="J12" s="30">
        <f t="shared" si="2"/>
        <v>183333.33333333334</v>
      </c>
      <c r="K12" s="8">
        <v>144316.41</v>
      </c>
      <c r="L12" s="30">
        <f t="shared" si="2"/>
        <v>183333.33333333334</v>
      </c>
      <c r="M12" s="8">
        <v>150764.53</v>
      </c>
      <c r="N12" s="30">
        <f t="shared" si="2"/>
        <v>183333.33333333334</v>
      </c>
      <c r="O12" s="16">
        <v>141069.54999999999</v>
      </c>
      <c r="P12" s="30">
        <f t="shared" si="2"/>
        <v>183333.33333333334</v>
      </c>
      <c r="Q12" s="15">
        <v>133060.15</v>
      </c>
      <c r="R12" s="30">
        <f t="shared" si="2"/>
        <v>183333.33333333334</v>
      </c>
      <c r="S12" s="8">
        <v>113781.12</v>
      </c>
      <c r="T12" s="30">
        <f t="shared" si="2"/>
        <v>183333.33333333334</v>
      </c>
      <c r="U12" s="8">
        <v>0</v>
      </c>
      <c r="V12" s="30">
        <f t="shared" si="2"/>
        <v>183333.33333333334</v>
      </c>
      <c r="W12" s="8">
        <v>0</v>
      </c>
      <c r="X12" s="30">
        <f t="shared" si="2"/>
        <v>183333.33333333334</v>
      </c>
      <c r="Y12" s="8">
        <v>0</v>
      </c>
      <c r="Z12" s="30">
        <f t="shared" si="2"/>
        <v>183333.33333333334</v>
      </c>
      <c r="AA12" s="8">
        <v>0</v>
      </c>
      <c r="AB12" s="40">
        <f t="shared" si="0"/>
        <v>2200000</v>
      </c>
      <c r="AC12" s="37">
        <f t="shared" si="1"/>
        <v>1143109.83</v>
      </c>
      <c r="AD12" s="1"/>
      <c r="AE12" s="1"/>
      <c r="AF12" s="1"/>
      <c r="AG12" s="1"/>
    </row>
    <row r="13" spans="1:34" ht="12.75" customHeight="1" x14ac:dyDescent="0.2">
      <c r="A13" s="11" t="s">
        <v>31</v>
      </c>
      <c r="B13" s="11" t="s">
        <v>27</v>
      </c>
      <c r="C13" s="10">
        <v>0</v>
      </c>
      <c r="D13" s="30">
        <f t="shared" si="2"/>
        <v>0</v>
      </c>
      <c r="E13" s="14">
        <v>0</v>
      </c>
      <c r="F13" s="30">
        <f t="shared" si="2"/>
        <v>0</v>
      </c>
      <c r="G13" s="8">
        <v>12793.26</v>
      </c>
      <c r="H13" s="30">
        <f t="shared" si="2"/>
        <v>0</v>
      </c>
      <c r="I13" s="8">
        <v>0</v>
      </c>
      <c r="J13" s="30">
        <f t="shared" si="2"/>
        <v>0</v>
      </c>
      <c r="K13" s="8">
        <v>0</v>
      </c>
      <c r="L13" s="30">
        <f t="shared" si="2"/>
        <v>0</v>
      </c>
      <c r="M13" s="8">
        <v>0</v>
      </c>
      <c r="N13" s="30">
        <f t="shared" si="2"/>
        <v>0</v>
      </c>
      <c r="O13" s="16">
        <v>0</v>
      </c>
      <c r="P13" s="30">
        <f t="shared" si="2"/>
        <v>0</v>
      </c>
      <c r="Q13" s="15">
        <v>0</v>
      </c>
      <c r="R13" s="30">
        <f>$C13/12</f>
        <v>0</v>
      </c>
      <c r="S13" s="8">
        <v>0</v>
      </c>
      <c r="T13" s="30">
        <f t="shared" si="2"/>
        <v>0</v>
      </c>
      <c r="U13" s="8">
        <v>0</v>
      </c>
      <c r="V13" s="30">
        <f t="shared" si="2"/>
        <v>0</v>
      </c>
      <c r="W13" s="8">
        <v>0</v>
      </c>
      <c r="X13" s="30">
        <f t="shared" si="2"/>
        <v>0</v>
      </c>
      <c r="Y13" s="8">
        <v>0</v>
      </c>
      <c r="Z13" s="30">
        <f t="shared" si="2"/>
        <v>0</v>
      </c>
      <c r="AA13" s="8">
        <v>0</v>
      </c>
      <c r="AB13" s="40">
        <f t="shared" si="0"/>
        <v>0</v>
      </c>
      <c r="AC13" s="37">
        <f t="shared" si="1"/>
        <v>12793.26</v>
      </c>
      <c r="AD13" s="1"/>
      <c r="AE13" s="1"/>
      <c r="AF13" s="1"/>
      <c r="AG13" s="1"/>
    </row>
    <row r="14" spans="1:34" ht="12.75" customHeight="1" x14ac:dyDescent="0.2">
      <c r="A14" s="11" t="s">
        <v>25</v>
      </c>
      <c r="B14" s="11" t="s">
        <v>27</v>
      </c>
      <c r="C14" s="10">
        <v>150000</v>
      </c>
      <c r="D14" s="30">
        <f t="shared" si="2"/>
        <v>12500</v>
      </c>
      <c r="E14" s="14">
        <v>0</v>
      </c>
      <c r="F14" s="30">
        <f t="shared" si="2"/>
        <v>12500</v>
      </c>
      <c r="G14" s="8">
        <v>91</v>
      </c>
      <c r="H14" s="30">
        <f t="shared" si="2"/>
        <v>12500</v>
      </c>
      <c r="I14" s="8">
        <v>13020</v>
      </c>
      <c r="J14" s="30">
        <f t="shared" si="2"/>
        <v>12500</v>
      </c>
      <c r="K14" s="8">
        <v>0</v>
      </c>
      <c r="L14" s="30">
        <f t="shared" si="2"/>
        <v>12500</v>
      </c>
      <c r="M14" s="8">
        <v>9680</v>
      </c>
      <c r="N14" s="30">
        <f t="shared" si="2"/>
        <v>12500</v>
      </c>
      <c r="O14" s="16">
        <v>7600</v>
      </c>
      <c r="P14" s="30">
        <f t="shared" si="2"/>
        <v>12500</v>
      </c>
      <c r="Q14" s="15">
        <v>0</v>
      </c>
      <c r="R14" s="30">
        <f t="shared" si="2"/>
        <v>12500</v>
      </c>
      <c r="S14" s="8">
        <v>3422</v>
      </c>
      <c r="T14" s="30">
        <f t="shared" si="2"/>
        <v>12500</v>
      </c>
      <c r="U14" s="8">
        <v>0</v>
      </c>
      <c r="V14" s="30">
        <f t="shared" si="2"/>
        <v>12500</v>
      </c>
      <c r="W14" s="8">
        <v>0</v>
      </c>
      <c r="X14" s="30">
        <f t="shared" si="2"/>
        <v>12500</v>
      </c>
      <c r="Y14" s="8">
        <v>0</v>
      </c>
      <c r="Z14" s="30">
        <f t="shared" si="2"/>
        <v>12500</v>
      </c>
      <c r="AA14" s="8">
        <v>0</v>
      </c>
      <c r="AB14" s="40">
        <f t="shared" si="0"/>
        <v>150000</v>
      </c>
      <c r="AC14" s="37">
        <f t="shared" si="1"/>
        <v>33813</v>
      </c>
      <c r="AD14" s="1"/>
      <c r="AE14" s="1"/>
      <c r="AF14" s="1"/>
      <c r="AG14" s="1"/>
    </row>
    <row r="15" spans="1:34" ht="12.75" customHeight="1" x14ac:dyDescent="0.2">
      <c r="A15" s="11" t="s">
        <v>22</v>
      </c>
      <c r="B15" s="11" t="s">
        <v>27</v>
      </c>
      <c r="C15" s="10">
        <v>150000</v>
      </c>
      <c r="D15" s="30">
        <f t="shared" si="2"/>
        <v>12500</v>
      </c>
      <c r="E15" s="14">
        <v>15005.31</v>
      </c>
      <c r="F15" s="30">
        <f t="shared" si="2"/>
        <v>12500</v>
      </c>
      <c r="G15" s="8">
        <v>15712.74</v>
      </c>
      <c r="H15" s="30">
        <f t="shared" si="2"/>
        <v>12500</v>
      </c>
      <c r="I15" s="8">
        <v>14916.04</v>
      </c>
      <c r="J15" s="30">
        <f t="shared" si="2"/>
        <v>12500</v>
      </c>
      <c r="K15" s="8">
        <v>15159.52</v>
      </c>
      <c r="L15" s="30">
        <f t="shared" si="2"/>
        <v>12500</v>
      </c>
      <c r="M15" s="8">
        <v>18715.05</v>
      </c>
      <c r="N15" s="30">
        <f t="shared" si="2"/>
        <v>12500</v>
      </c>
      <c r="O15" s="16">
        <v>15337.24</v>
      </c>
      <c r="P15" s="30">
        <f t="shared" si="2"/>
        <v>12500</v>
      </c>
      <c r="Q15" s="15">
        <v>22547.55</v>
      </c>
      <c r="R15" s="30">
        <f t="shared" si="2"/>
        <v>12500</v>
      </c>
      <c r="S15" s="8">
        <v>16535.41</v>
      </c>
      <c r="T15" s="30">
        <f t="shared" si="2"/>
        <v>12500</v>
      </c>
      <c r="U15" s="8">
        <v>0</v>
      </c>
      <c r="V15" s="30">
        <f t="shared" si="2"/>
        <v>12500</v>
      </c>
      <c r="W15" s="8">
        <v>0</v>
      </c>
      <c r="X15" s="30">
        <f t="shared" si="2"/>
        <v>12500</v>
      </c>
      <c r="Y15" s="8">
        <v>0</v>
      </c>
      <c r="Z15" s="30">
        <f t="shared" si="2"/>
        <v>12500</v>
      </c>
      <c r="AA15" s="8">
        <v>0</v>
      </c>
      <c r="AB15" s="40">
        <f t="shared" si="0"/>
        <v>150000</v>
      </c>
      <c r="AC15" s="37">
        <f t="shared" si="1"/>
        <v>133928.86000000002</v>
      </c>
      <c r="AD15" s="1"/>
      <c r="AE15" s="1"/>
      <c r="AF15" s="1"/>
      <c r="AG15" s="1"/>
    </row>
    <row r="16" spans="1:34" ht="12.75" customHeight="1" x14ac:dyDescent="0.2">
      <c r="A16" s="11" t="s">
        <v>29</v>
      </c>
      <c r="B16" s="11" t="s">
        <v>27</v>
      </c>
      <c r="C16" s="10">
        <v>0</v>
      </c>
      <c r="D16" s="30">
        <f t="shared" si="2"/>
        <v>0</v>
      </c>
      <c r="E16" s="14">
        <v>983.85</v>
      </c>
      <c r="F16" s="30">
        <f t="shared" si="2"/>
        <v>0</v>
      </c>
      <c r="G16" s="8">
        <v>453.19</v>
      </c>
      <c r="H16" s="30">
        <f t="shared" si="2"/>
        <v>0</v>
      </c>
      <c r="I16" s="8">
        <v>755.3</v>
      </c>
      <c r="J16" s="30">
        <f t="shared" si="2"/>
        <v>0</v>
      </c>
      <c r="K16" s="8">
        <v>2642.29</v>
      </c>
      <c r="L16" s="30">
        <f t="shared" si="2"/>
        <v>0</v>
      </c>
      <c r="M16" s="8">
        <v>5287.19</v>
      </c>
      <c r="N16" s="30">
        <f t="shared" si="2"/>
        <v>0</v>
      </c>
      <c r="O16" s="16">
        <v>8022.91</v>
      </c>
      <c r="P16" s="30">
        <f t="shared" si="2"/>
        <v>0</v>
      </c>
      <c r="Q16" s="15">
        <v>2719.11</v>
      </c>
      <c r="R16" s="30">
        <f t="shared" si="2"/>
        <v>0</v>
      </c>
      <c r="S16" s="16">
        <v>10325.030000000001</v>
      </c>
      <c r="T16" s="30">
        <f t="shared" si="2"/>
        <v>0</v>
      </c>
      <c r="U16" s="8">
        <v>0</v>
      </c>
      <c r="V16" s="30">
        <f t="shared" si="2"/>
        <v>0</v>
      </c>
      <c r="W16" s="8">
        <v>0</v>
      </c>
      <c r="X16" s="30">
        <f t="shared" si="2"/>
        <v>0</v>
      </c>
      <c r="Y16" s="8">
        <v>0</v>
      </c>
      <c r="Z16" s="30">
        <f t="shared" si="2"/>
        <v>0</v>
      </c>
      <c r="AA16" s="8">
        <v>0</v>
      </c>
      <c r="AB16" s="40">
        <f t="shared" si="0"/>
        <v>0</v>
      </c>
      <c r="AC16" s="37">
        <f t="shared" si="1"/>
        <v>31188.870000000003</v>
      </c>
      <c r="AD16" s="1"/>
      <c r="AE16" s="1"/>
      <c r="AF16" s="1"/>
      <c r="AG16" s="1"/>
    </row>
    <row r="17" spans="1:34" ht="12.75" customHeight="1" x14ac:dyDescent="0.2">
      <c r="A17" s="11" t="s">
        <v>32</v>
      </c>
      <c r="B17" s="11" t="s">
        <v>27</v>
      </c>
      <c r="C17" s="10">
        <v>0</v>
      </c>
      <c r="D17" s="30">
        <f t="shared" si="2"/>
        <v>0</v>
      </c>
      <c r="E17" s="14">
        <v>0</v>
      </c>
      <c r="F17" s="30">
        <f t="shared" si="2"/>
        <v>0</v>
      </c>
      <c r="G17" s="8">
        <v>60.36</v>
      </c>
      <c r="H17" s="30">
        <f t="shared" si="2"/>
        <v>0</v>
      </c>
      <c r="I17" s="8">
        <v>284.13</v>
      </c>
      <c r="J17" s="30">
        <f t="shared" si="2"/>
        <v>0</v>
      </c>
      <c r="K17" s="8">
        <v>0</v>
      </c>
      <c r="L17" s="30">
        <f t="shared" si="2"/>
        <v>0</v>
      </c>
      <c r="M17" s="8">
        <v>259.18</v>
      </c>
      <c r="N17" s="30">
        <f t="shared" si="2"/>
        <v>0</v>
      </c>
      <c r="O17" s="16">
        <v>147.88999999999999</v>
      </c>
      <c r="P17" s="30">
        <f t="shared" si="2"/>
        <v>0</v>
      </c>
      <c r="Q17" s="15">
        <v>168.88</v>
      </c>
      <c r="R17" s="30">
        <f t="shared" si="2"/>
        <v>0</v>
      </c>
      <c r="S17" s="8">
        <v>147.82</v>
      </c>
      <c r="T17" s="30">
        <f t="shared" si="2"/>
        <v>0</v>
      </c>
      <c r="U17" s="8">
        <v>0</v>
      </c>
      <c r="V17" s="30">
        <f t="shared" si="2"/>
        <v>0</v>
      </c>
      <c r="W17" s="8">
        <v>0</v>
      </c>
      <c r="X17" s="30">
        <f t="shared" si="2"/>
        <v>0</v>
      </c>
      <c r="Y17" s="8">
        <v>0</v>
      </c>
      <c r="Z17" s="30">
        <f t="shared" si="2"/>
        <v>0</v>
      </c>
      <c r="AA17" s="8">
        <v>0</v>
      </c>
      <c r="AB17" s="40">
        <f t="shared" si="0"/>
        <v>0</v>
      </c>
      <c r="AC17" s="37">
        <f t="shared" si="1"/>
        <v>1068.26</v>
      </c>
      <c r="AD17" s="1"/>
      <c r="AE17" s="1"/>
      <c r="AF17" s="1"/>
      <c r="AG17" s="1"/>
    </row>
    <row r="18" spans="1:34" ht="12.75" customHeight="1" x14ac:dyDescent="0.2">
      <c r="A18" s="11" t="s">
        <v>28</v>
      </c>
      <c r="B18" s="11" t="s">
        <v>27</v>
      </c>
      <c r="C18" s="10">
        <v>0</v>
      </c>
      <c r="D18" s="30">
        <f t="shared" si="2"/>
        <v>0</v>
      </c>
      <c r="E18" s="14">
        <v>1072.58</v>
      </c>
      <c r="F18" s="30">
        <f t="shared" si="2"/>
        <v>0</v>
      </c>
      <c r="G18" s="8">
        <v>0</v>
      </c>
      <c r="H18" s="30">
        <f t="shared" si="2"/>
        <v>0</v>
      </c>
      <c r="I18" s="8">
        <v>0</v>
      </c>
      <c r="J18" s="30">
        <f t="shared" si="2"/>
        <v>0</v>
      </c>
      <c r="K18" s="8">
        <v>11.79</v>
      </c>
      <c r="L18" s="30">
        <f t="shared" si="2"/>
        <v>0</v>
      </c>
      <c r="M18" s="8">
        <v>0</v>
      </c>
      <c r="N18" s="30">
        <f t="shared" si="2"/>
        <v>0</v>
      </c>
      <c r="O18" s="16">
        <v>0</v>
      </c>
      <c r="P18" s="30">
        <f t="shared" si="2"/>
        <v>0</v>
      </c>
      <c r="Q18" s="15">
        <v>460.63</v>
      </c>
      <c r="R18" s="30">
        <f t="shared" si="2"/>
        <v>0</v>
      </c>
      <c r="S18" s="8">
        <v>0</v>
      </c>
      <c r="T18" s="30">
        <f t="shared" si="2"/>
        <v>0</v>
      </c>
      <c r="U18" s="8">
        <v>0</v>
      </c>
      <c r="V18" s="30">
        <f t="shared" si="2"/>
        <v>0</v>
      </c>
      <c r="W18" s="8">
        <v>0</v>
      </c>
      <c r="X18" s="30">
        <f t="shared" si="2"/>
        <v>0</v>
      </c>
      <c r="Y18" s="8">
        <v>0</v>
      </c>
      <c r="Z18" s="30">
        <f t="shared" si="2"/>
        <v>0</v>
      </c>
      <c r="AA18" s="8">
        <v>0</v>
      </c>
      <c r="AB18" s="40">
        <f t="shared" si="0"/>
        <v>0</v>
      </c>
      <c r="AC18" s="37">
        <f t="shared" si="1"/>
        <v>1545</v>
      </c>
      <c r="AD18" s="1"/>
      <c r="AE18" s="1"/>
      <c r="AF18" s="1"/>
      <c r="AG18" s="1"/>
    </row>
    <row r="19" spans="1:34" ht="12.75" customHeight="1" x14ac:dyDescent="0.2">
      <c r="A19" s="11" t="s">
        <v>23</v>
      </c>
      <c r="B19" s="11" t="s">
        <v>27</v>
      </c>
      <c r="C19" s="10">
        <v>2500000</v>
      </c>
      <c r="D19" s="30">
        <f t="shared" si="2"/>
        <v>208333.33333333334</v>
      </c>
      <c r="E19" s="14">
        <v>162424.47</v>
      </c>
      <c r="F19" s="30">
        <f t="shared" si="2"/>
        <v>208333.33333333334</v>
      </c>
      <c r="G19" s="8">
        <v>139954.68</v>
      </c>
      <c r="H19" s="30">
        <f t="shared" si="2"/>
        <v>208333.33333333334</v>
      </c>
      <c r="I19" s="8">
        <v>299756.2</v>
      </c>
      <c r="J19" s="30">
        <f t="shared" si="2"/>
        <v>208333.33333333334</v>
      </c>
      <c r="K19" s="8">
        <v>221762.25</v>
      </c>
      <c r="L19" s="30">
        <f t="shared" si="2"/>
        <v>208333.33333333334</v>
      </c>
      <c r="M19" s="8">
        <v>333599.56</v>
      </c>
      <c r="N19" s="30">
        <f t="shared" si="2"/>
        <v>208333.33333333334</v>
      </c>
      <c r="O19" s="16">
        <v>288378.3</v>
      </c>
      <c r="P19" s="30">
        <f t="shared" si="2"/>
        <v>208333.33333333334</v>
      </c>
      <c r="Q19" s="15">
        <v>551686.31999999995</v>
      </c>
      <c r="R19" s="30">
        <f t="shared" si="2"/>
        <v>208333.33333333334</v>
      </c>
      <c r="S19" s="8">
        <v>478922.92</v>
      </c>
      <c r="T19" s="30">
        <f t="shared" si="2"/>
        <v>208333.33333333334</v>
      </c>
      <c r="U19" s="8">
        <v>0</v>
      </c>
      <c r="V19" s="30">
        <f t="shared" si="2"/>
        <v>208333.33333333334</v>
      </c>
      <c r="W19" s="8">
        <v>0</v>
      </c>
      <c r="X19" s="30">
        <f t="shared" si="2"/>
        <v>208333.33333333334</v>
      </c>
      <c r="Y19" s="8">
        <v>0</v>
      </c>
      <c r="Z19" s="30">
        <f t="shared" si="2"/>
        <v>208333.33333333334</v>
      </c>
      <c r="AA19" s="8">
        <v>0</v>
      </c>
      <c r="AB19" s="40">
        <f t="shared" si="0"/>
        <v>2500000</v>
      </c>
      <c r="AC19" s="37">
        <f t="shared" si="1"/>
        <v>2476484.7000000002</v>
      </c>
      <c r="AD19" s="1"/>
      <c r="AE19" s="1"/>
      <c r="AF19" s="1"/>
      <c r="AG19" s="1"/>
    </row>
    <row r="20" spans="1:34" ht="12.75" customHeight="1" x14ac:dyDescent="0.2">
      <c r="A20" s="21" t="s">
        <v>13</v>
      </c>
      <c r="B20" s="21"/>
      <c r="C20" s="12">
        <f t="shared" ref="C20:AA20" si="3">SUM(C10:C19)</f>
        <v>50000000</v>
      </c>
      <c r="D20" s="28">
        <f>SUM(D10:D19)</f>
        <v>4166666.666666667</v>
      </c>
      <c r="E20" s="12">
        <f t="shared" si="3"/>
        <v>5054135.1999999993</v>
      </c>
      <c r="F20" s="28">
        <f>SUM(F10:F19)</f>
        <v>4166666.666666667</v>
      </c>
      <c r="G20" s="12">
        <f t="shared" si="3"/>
        <v>4286427.96</v>
      </c>
      <c r="H20" s="28">
        <f>SUM(H10:H19)</f>
        <v>4166666.666666667</v>
      </c>
      <c r="I20" s="12">
        <f t="shared" si="3"/>
        <v>4885267.4800000004</v>
      </c>
      <c r="J20" s="28">
        <f>SUM(J10:J19)</f>
        <v>4166666.666666667</v>
      </c>
      <c r="K20" s="12">
        <f t="shared" si="3"/>
        <v>5045169.4899999993</v>
      </c>
      <c r="L20" s="28">
        <f>SUM(L10:L19)</f>
        <v>4166666.666666667</v>
      </c>
      <c r="M20" s="12">
        <f t="shared" si="3"/>
        <v>5233965.91</v>
      </c>
      <c r="N20" s="28">
        <f>SUM(N10:N19)</f>
        <v>4166666.666666667</v>
      </c>
      <c r="O20" s="12">
        <f t="shared" si="3"/>
        <v>5053665.04</v>
      </c>
      <c r="P20" s="28">
        <f>SUM(P10:P19)</f>
        <v>4166666.666666667</v>
      </c>
      <c r="Q20" s="12">
        <f t="shared" si="3"/>
        <v>6673821.2200000007</v>
      </c>
      <c r="R20" s="28">
        <f>SUM(R10:R19)</f>
        <v>4166666.666666667</v>
      </c>
      <c r="S20" s="12">
        <f t="shared" si="3"/>
        <v>5560384.5700000003</v>
      </c>
      <c r="T20" s="28">
        <f>SUM(T10:T19)</f>
        <v>4166666.666666667</v>
      </c>
      <c r="U20" s="12">
        <f t="shared" si="3"/>
        <v>0</v>
      </c>
      <c r="V20" s="28">
        <f>SUM(V10:V19)</f>
        <v>4166666.666666667</v>
      </c>
      <c r="W20" s="12">
        <f t="shared" si="3"/>
        <v>0</v>
      </c>
      <c r="X20" s="28">
        <f>SUM(X10:X19)</f>
        <v>4166666.666666667</v>
      </c>
      <c r="Y20" s="12">
        <f t="shared" si="3"/>
        <v>0</v>
      </c>
      <c r="Z20" s="28">
        <f>SUM(Z10:Z19)</f>
        <v>4166666.666666667</v>
      </c>
      <c r="AA20" s="12">
        <f t="shared" si="3"/>
        <v>0</v>
      </c>
      <c r="AB20" s="12">
        <f>SUM(AB10:AB19)</f>
        <v>50000000</v>
      </c>
      <c r="AC20" s="12">
        <f>SUM(AC10:AC19)</f>
        <v>41792836.869999997</v>
      </c>
      <c r="AD20" s="1"/>
      <c r="AE20" s="1"/>
      <c r="AF20" s="1"/>
      <c r="AG20" s="1"/>
      <c r="AH20" s="1"/>
    </row>
    <row r="21" spans="1:34" ht="12.75" customHeight="1" x14ac:dyDescent="0.2">
      <c r="A21" s="6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.75" customHeight="1" x14ac:dyDescent="0.2">
      <c r="A22" s="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1"/>
      <c r="AD22" s="1"/>
      <c r="AE22" s="1"/>
      <c r="AF22" s="1"/>
      <c r="AG22" s="1"/>
      <c r="AH22" s="1"/>
    </row>
    <row r="23" spans="1:34" ht="12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</sheetData>
  <mergeCells count="21">
    <mergeCell ref="D6:AC6"/>
    <mergeCell ref="AB7:AC7"/>
    <mergeCell ref="T7:U7"/>
    <mergeCell ref="V7:W7"/>
    <mergeCell ref="X7:Y7"/>
    <mergeCell ref="Z7:AA7"/>
    <mergeCell ref="A9:B9"/>
    <mergeCell ref="B2:AC2"/>
    <mergeCell ref="B3:AC3"/>
    <mergeCell ref="A20:B20"/>
    <mergeCell ref="A6:A8"/>
    <mergeCell ref="B6:B8"/>
    <mergeCell ref="C6:C8"/>
    <mergeCell ref="D7:E7"/>
    <mergeCell ref="F7:G7"/>
    <mergeCell ref="H7:I7"/>
    <mergeCell ref="J7:K7"/>
    <mergeCell ref="L7:M7"/>
    <mergeCell ref="N7:O7"/>
    <mergeCell ref="P7:Q7"/>
    <mergeCell ref="R7:S7"/>
  </mergeCells>
  <phoneticPr fontId="15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2026-09-28T19:28:08Z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