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\PORTAL DA TRANSPARÊNCIA\RECEITAS\2025\"/>
    </mc:Choice>
  </mc:AlternateContent>
  <xr:revisionPtr revIDLastSave="0" documentId="13_ncr:1_{8EB5D60C-AAC5-4C35-984D-2E93047331A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10" i="1" l="1"/>
  <c r="AC11" i="1"/>
  <c r="AC12" i="1"/>
  <c r="AC13" i="1"/>
  <c r="AC14" i="1"/>
  <c r="AC15" i="1"/>
  <c r="AC16" i="1"/>
  <c r="AC17" i="1"/>
  <c r="AC18" i="1"/>
  <c r="AC19" i="1"/>
  <c r="AC20" i="1"/>
  <c r="AC21" i="1"/>
  <c r="AC9" i="1"/>
  <c r="Z22" i="1"/>
  <c r="X22" i="1"/>
  <c r="V22" i="1"/>
  <c r="T22" i="1"/>
  <c r="R22" i="1"/>
  <c r="P22" i="1"/>
  <c r="N22" i="1"/>
  <c r="L22" i="1"/>
  <c r="J22" i="1"/>
  <c r="H22" i="1"/>
  <c r="F22" i="1"/>
  <c r="D22" i="1"/>
  <c r="D11" i="1"/>
  <c r="D12" i="1"/>
  <c r="D13" i="1"/>
  <c r="D14" i="1"/>
  <c r="D15" i="1"/>
  <c r="D16" i="1"/>
  <c r="D17" i="1"/>
  <c r="D18" i="1"/>
  <c r="D19" i="1"/>
  <c r="D20" i="1"/>
  <c r="D21" i="1"/>
  <c r="D10" i="1"/>
  <c r="AB22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9" i="1"/>
  <c r="Z9" i="1"/>
  <c r="X9" i="1"/>
  <c r="V9" i="1"/>
  <c r="T9" i="1"/>
  <c r="R9" i="1"/>
  <c r="P9" i="1"/>
  <c r="N9" i="1"/>
  <c r="L9" i="1"/>
  <c r="J9" i="1"/>
  <c r="H9" i="1"/>
  <c r="F9" i="1"/>
  <c r="D9" i="1"/>
  <c r="AA22" i="1"/>
  <c r="W22" i="1" l="1"/>
  <c r="U22" i="1"/>
  <c r="C22" i="1"/>
  <c r="K22" i="1"/>
  <c r="I22" i="1"/>
  <c r="M22" i="1"/>
  <c r="O22" i="1"/>
  <c r="Q22" i="1"/>
  <c r="S22" i="1"/>
  <c r="Y22" i="1"/>
  <c r="G22" i="1"/>
  <c r="E22" i="1"/>
  <c r="AC22" i="1" l="1"/>
</calcChain>
</file>

<file path=xl/sharedStrings.xml><?xml version="1.0" encoding="utf-8"?>
<sst xmlns="http://schemas.openxmlformats.org/spreadsheetml/2006/main" count="72" uniqueCount="37">
  <si>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</si>
  <si>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</si>
  <si>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</si>
  <si>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</si>
  <si>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</si>
  <si>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</si>
  <si>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</si>
  <si>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</si>
  <si>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</si>
  <si>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</si>
  <si>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</si>
  <si>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</si>
  <si>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</si>
  <si>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Total Geral: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</si>
  <si>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</si>
  <si>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</si>
  <si>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</si>
  <si>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</si>
  <si>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</si>
  <si>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060101 - FUNDO DE APOIO E APARELHAMENTO DA DEFENSORIA PUBLICA</t>
  </si>
  <si>
    <t xml:space="preserve">   1122020101 - Emolumentos e Custas Judiciais</t>
  </si>
  <si>
    <t xml:space="preserve">   1321050101 - Juros e Títulos de Renda</t>
  </si>
  <si>
    <t xml:space="preserve">   1911010304 - Repasses de Emolumentos FAADEP - Dívida Ativa</t>
  </si>
  <si>
    <t xml:space="preserve">   1922990107 - Restituições de Vale-Transporte</t>
  </si>
  <si>
    <t xml:space="preserve">   1999122101 - Ônus de Sucumbência</t>
  </si>
  <si>
    <t>Fonte: SIAFE CE - Sistema Integrado de Administração Financeira do Estado do Ceará</t>
  </si>
  <si>
    <t xml:space="preserve">   1611020101 - Inscrição em Concursos e Processos Seletivos</t>
  </si>
  <si>
    <t>Previsão Atualizada da Receita Líquida (LOA)</t>
  </si>
  <si>
    <t xml:space="preserve">   1911090101 - Multas e Juros Previstos em Contratos</t>
  </si>
  <si>
    <t>759 - RECURSOS VINCULADOS A FUNDOS</t>
  </si>
  <si>
    <t xml:space="preserve">   1922990198 - Restituições Diversas</t>
  </si>
  <si>
    <t xml:space="preserve">   1922990101 - Devolução de Diárias</t>
  </si>
  <si>
    <t xml:space="preserve">   1122020301 - Emolumentos e Custas Judiciais - Dívida Ativa </t>
  </si>
  <si>
    <t xml:space="preserve">   1922990199 - Outras Restituições</t>
  </si>
  <si>
    <t xml:space="preserve">   1361011104 - Receita de Cessão do Direito de Operacionalização da Folha de Pagamento de Pessoal, Benefícios e Fornecedores</t>
  </si>
  <si>
    <t>Previsto</t>
  </si>
  <si>
    <t>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</si>
</sst>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color indexed="72"/>
      <name val="Tahoma"/>
      <family val="2"/>
    </font>
    <font>
      <sz val="8"/>
      <color indexed="72"/>
      <name val="Tahoma"/>
      <family val="2"/>
    </font>
    <font>
      <sz val="8"/>
      <color indexed="72"/>
      <name val="Tahoma"/>
      <family val="2"/>
    </font>
    <font>
      <sz val="8"/>
      <color indexed="72"/>
      <name val="Tahoma"/>
      <family val="2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  <font>
      <sz val="8"/>
      <name val="Tahoma"/>
      <family val="2"/>
    </font>
    <font>
      <sz val="8"/>
      <name val="Tahoma"/>
      <family val="2"/>
    </font>
    <font>
      <sz val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38">
    <xf numFmtId="0" fontId="0" fillId="0" borderId="0" xfId="0">
      <alignment vertical="top"/>
    </xf>
    <xf numFmtId="0" fontId="4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4" borderId="4" xfId="0" applyNumberFormat="1" applyFont="1" applyFill="1" applyBorder="1" applyAlignment="1">
      <alignment horizontal="right" vertical="top" wrapText="1"/>
    </xf>
    <xf numFmtId="4" fontId="5" fillId="2" borderId="4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horizontal="left" vertical="top" wrapText="1"/>
    </xf>
    <xf numFmtId="4" fontId="8" fillId="4" borderId="4" xfId="0" applyNumberFormat="1" applyFont="1" applyFill="1" applyBorder="1" applyAlignment="1">
      <alignment horizontal="right" vertical="top" wrapText="1"/>
    </xf>
    <xf numFmtId="4" fontId="9" fillId="4" borderId="4" xfId="0" applyNumberFormat="1" applyFont="1" applyFill="1" applyBorder="1" applyAlignment="1">
      <alignment horizontal="right" vertical="top" wrapText="1"/>
    </xf>
    <xf numFmtId="4" fontId="10" fillId="4" borderId="4" xfId="0" applyNumberFormat="1" applyFont="1" applyFill="1" applyBorder="1" applyAlignment="1">
      <alignment horizontal="right" vertical="top" wrapText="1"/>
    </xf>
    <xf numFmtId="4" fontId="4" fillId="0" borderId="0" xfId="0" applyNumberFormat="1" applyFont="1">
      <alignment vertical="top"/>
    </xf>
    <xf numFmtId="4" fontId="11" fillId="4" borderId="4" xfId="0" applyNumberFormat="1" applyFont="1" applyFill="1" applyBorder="1" applyAlignment="1">
      <alignment horizontal="right" vertical="top" wrapText="1"/>
    </xf>
    <xf numFmtId="0" fontId="11" fillId="4" borderId="4" xfId="0" applyFont="1" applyFill="1" applyBorder="1" applyAlignment="1">
      <alignment horizontal="left" vertical="top" wrapText="1"/>
    </xf>
    <xf numFmtId="4" fontId="12" fillId="2" borderId="1" xfId="0" applyNumberFormat="1" applyFont="1" applyFill="1" applyBorder="1">
      <alignment vertical="top"/>
    </xf>
    <xf numFmtId="0" fontId="14" fillId="5" borderId="4" xfId="0" applyFont="1" applyFill="1" applyBorder="1" applyAlignment="1">
      <alignment horizontal="left" vertical="top" wrapText="1"/>
    </xf>
    <xf numFmtId="4" fontId="14" fillId="5" borderId="4" xfId="0" applyNumberFormat="1" applyFont="1" applyFill="1" applyBorder="1" applyAlignment="1">
      <alignment horizontal="right" vertical="top" wrapText="1"/>
    </xf>
    <xf numFmtId="4" fontId="15" fillId="5" borderId="4" xfId="0" applyNumberFormat="1" applyFont="1" applyFill="1" applyBorder="1" applyAlignment="1">
      <alignment horizontal="right" vertical="top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top"/>
    </xf>
    <xf numFmtId="4" fontId="5" fillId="6" borderId="4" xfId="0" applyNumberFormat="1" applyFont="1" applyFill="1" applyBorder="1" applyAlignment="1">
      <alignment horizontal="right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25"/>
  <sheetViews>
    <sheetView tabSelected="1" showOutlineSymbols="0" topLeftCell="K1" zoomScale="115" zoomScaleNormal="115" workbookViewId="0">
      <selection activeCell="AC22" sqref="AC22"/>
    </sheetView>
  </sheetViews>
  <sheetFormatPr defaultRowHeight="12.75" customHeight="1" x14ac:dyDescent="0.2"/>
  <cols>
    <col min="1" max="1" width="54.140625" customWidth="1"/>
    <col min="2" max="2" width="37.5703125" customWidth="1"/>
    <col min="3" max="3" width="17.140625" customWidth="1"/>
    <col min="4" max="4" width="13.2851562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">
      <c r="A2" s="1"/>
      <c r="B2" s="26" t="s">
        <v>15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3"/>
      <c r="AE2" s="3"/>
      <c r="AF2" s="3"/>
      <c r="AG2" s="3"/>
      <c r="AH2" s="3"/>
    </row>
    <row r="3" spans="1:34" ht="18.75" customHeight="1" x14ac:dyDescent="0.2">
      <c r="A3" s="1"/>
      <c r="B3" s="27" t="s">
        <v>14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4"/>
      <c r="AE3" s="4"/>
      <c r="AF3" s="4"/>
      <c r="AG3" s="4"/>
      <c r="AH3" s="4"/>
    </row>
    <row r="4" spans="1:34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25" customHeight="1" x14ac:dyDescent="0.2">
      <c r="A6" s="29" t="s">
        <v>16</v>
      </c>
      <c r="B6" s="32" t="s">
        <v>17</v>
      </c>
      <c r="C6" s="35" t="s">
        <v>27</v>
      </c>
      <c r="D6" s="22" t="s">
        <v>18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1"/>
      <c r="AE6" s="1"/>
      <c r="AF6" s="1"/>
      <c r="AG6" s="1"/>
      <c r="AH6" s="1"/>
    </row>
    <row r="7" spans="1:34" ht="20.25" customHeight="1" x14ac:dyDescent="0.2">
      <c r="A7" s="30"/>
      <c r="B7" s="33"/>
      <c r="C7" s="36"/>
      <c r="D7" s="23" t="s">
        <v>0</v>
      </c>
      <c r="E7" s="23"/>
      <c r="F7" s="23" t="s">
        <v>1</v>
      </c>
      <c r="G7" s="23"/>
      <c r="H7" s="23" t="s">
        <v>2</v>
      </c>
      <c r="I7" s="23"/>
      <c r="J7" s="23" t="s">
        <v>3</v>
      </c>
      <c r="K7" s="23"/>
      <c r="L7" s="23" t="s">
        <v>4</v>
      </c>
      <c r="M7" s="23"/>
      <c r="N7" s="23" t="s">
        <v>5</v>
      </c>
      <c r="O7" s="23"/>
      <c r="P7" s="23" t="s">
        <v>6</v>
      </c>
      <c r="Q7" s="23"/>
      <c r="R7" s="23" t="s">
        <v>7</v>
      </c>
      <c r="S7" s="23"/>
      <c r="T7" s="23" t="s">
        <v>8</v>
      </c>
      <c r="U7" s="23"/>
      <c r="V7" s="23" t="s">
        <v>9</v>
      </c>
      <c r="W7" s="23"/>
      <c r="X7" s="23" t="s">
        <v>10</v>
      </c>
      <c r="Y7" s="23"/>
      <c r="Z7" s="23" t="s">
        <v>11</v>
      </c>
      <c r="AA7" s="23"/>
      <c r="AB7" s="23" t="s">
        <v>12</v>
      </c>
      <c r="AC7" s="23"/>
      <c r="AD7" s="1"/>
      <c r="AE7" s="1"/>
      <c r="AF7" s="1"/>
      <c r="AG7" s="1"/>
      <c r="AH7" s="1"/>
    </row>
    <row r="8" spans="1:34" ht="12.75" customHeight="1" x14ac:dyDescent="0.2">
      <c r="A8" s="31"/>
      <c r="B8" s="34"/>
      <c r="C8" s="37"/>
      <c r="D8" s="19" t="s">
        <v>35</v>
      </c>
      <c r="E8" s="20" t="s">
        <v>36</v>
      </c>
      <c r="F8" s="19" t="s">
        <v>35</v>
      </c>
      <c r="G8" s="20" t="s">
        <v>36</v>
      </c>
      <c r="H8" s="19" t="s">
        <v>35</v>
      </c>
      <c r="I8" s="20" t="s">
        <v>36</v>
      </c>
      <c r="J8" s="19" t="s">
        <v>35</v>
      </c>
      <c r="K8" s="20" t="s">
        <v>36</v>
      </c>
      <c r="L8" s="19" t="s">
        <v>35</v>
      </c>
      <c r="M8" s="20" t="s">
        <v>36</v>
      </c>
      <c r="N8" s="19" t="s">
        <v>35</v>
      </c>
      <c r="O8" s="20" t="s">
        <v>36</v>
      </c>
      <c r="P8" s="19" t="s">
        <v>35</v>
      </c>
      <c r="Q8" s="20" t="s">
        <v>36</v>
      </c>
      <c r="R8" s="19" t="s">
        <v>35</v>
      </c>
      <c r="S8" s="20" t="s">
        <v>36</v>
      </c>
      <c r="T8" s="19" t="s">
        <v>35</v>
      </c>
      <c r="U8" s="20" t="s">
        <v>36</v>
      </c>
      <c r="V8" s="19" t="s">
        <v>35</v>
      </c>
      <c r="W8" s="20" t="s">
        <v>36</v>
      </c>
      <c r="X8" s="19" t="s">
        <v>35</v>
      </c>
      <c r="Y8" s="20" t="s">
        <v>36</v>
      </c>
      <c r="Z8" s="19" t="s">
        <v>35</v>
      </c>
      <c r="AA8" s="20" t="s">
        <v>36</v>
      </c>
      <c r="AB8" s="19" t="s">
        <v>35</v>
      </c>
      <c r="AC8" s="20" t="s">
        <v>36</v>
      </c>
      <c r="AD8" s="1"/>
      <c r="AE8" s="1"/>
      <c r="AF8" s="1"/>
      <c r="AG8" s="1"/>
    </row>
    <row r="9" spans="1:34" ht="12.75" customHeight="1" x14ac:dyDescent="0.2">
      <c r="A9" s="24" t="s">
        <v>19</v>
      </c>
      <c r="B9" s="25"/>
      <c r="C9" s="6">
        <v>44000000</v>
      </c>
      <c r="D9" s="6">
        <f>$C$9/12</f>
        <v>3666666.6666666665</v>
      </c>
      <c r="E9" s="6">
        <v>4201222.71</v>
      </c>
      <c r="F9" s="6">
        <f>$C$9/12</f>
        <v>3666666.6666666665</v>
      </c>
      <c r="G9" s="6">
        <v>4147303.43</v>
      </c>
      <c r="H9" s="6">
        <f>$C$9/12</f>
        <v>3666666.6666666665</v>
      </c>
      <c r="I9" s="6">
        <v>3507956.39</v>
      </c>
      <c r="J9" s="6">
        <f>$C$9/12</f>
        <v>3666666.6666666665</v>
      </c>
      <c r="K9" s="6">
        <v>4009018.23</v>
      </c>
      <c r="L9" s="6">
        <f>$C$9/12</f>
        <v>3666666.6666666665</v>
      </c>
      <c r="M9" s="6">
        <v>4211915.88</v>
      </c>
      <c r="N9" s="6">
        <f>$C$9/12</f>
        <v>3666666.6666666665</v>
      </c>
      <c r="O9" s="6">
        <v>3961939.01</v>
      </c>
      <c r="P9" s="6">
        <f>$C$9/12</f>
        <v>3666666.6666666665</v>
      </c>
      <c r="Q9" s="6">
        <v>4416720.75</v>
      </c>
      <c r="R9" s="6">
        <f>$C$9/12</f>
        <v>3666666.6666666665</v>
      </c>
      <c r="S9" s="6">
        <v>4896222.5999999996</v>
      </c>
      <c r="T9" s="6">
        <f>$C$9/12</f>
        <v>3666666.6666666665</v>
      </c>
      <c r="U9" s="6">
        <v>4829057.47</v>
      </c>
      <c r="V9" s="6">
        <f>$C$9/12</f>
        <v>3666666.6666666665</v>
      </c>
      <c r="W9" s="6">
        <v>4567356.8499999996</v>
      </c>
      <c r="X9" s="6">
        <f>$C$9/12</f>
        <v>3666666.6666666665</v>
      </c>
      <c r="Y9" s="6">
        <v>4568966.6900000004</v>
      </c>
      <c r="Z9" s="6">
        <f>$C$9/12</f>
        <v>3666666.6666666665</v>
      </c>
      <c r="AA9" s="6">
        <v>8177304.7699999996</v>
      </c>
      <c r="AB9" s="6">
        <f>C9</f>
        <v>44000000</v>
      </c>
      <c r="AC9" s="6">
        <f>AA9+Y9+W9+U9+S9+Q9+O9+M9+K9+I9+G9+E9</f>
        <v>55494984.780000001</v>
      </c>
      <c r="AD9" s="1"/>
      <c r="AE9" s="12"/>
      <c r="AF9" s="1"/>
      <c r="AG9" s="1"/>
    </row>
    <row r="10" spans="1:34" ht="12.75" customHeight="1" x14ac:dyDescent="0.2">
      <c r="A10" s="14" t="s">
        <v>20</v>
      </c>
      <c r="B10" s="14" t="s">
        <v>29</v>
      </c>
      <c r="C10" s="13">
        <v>41000000</v>
      </c>
      <c r="D10" s="13">
        <f>C10/12</f>
        <v>3416666.6666666665</v>
      </c>
      <c r="E10" s="13">
        <v>3935149.36</v>
      </c>
      <c r="F10" s="13">
        <v>3416666.6666666665</v>
      </c>
      <c r="G10" s="10">
        <v>3739106.84</v>
      </c>
      <c r="H10" s="13">
        <v>3416666.6666666665</v>
      </c>
      <c r="I10" s="10">
        <v>3133994.79</v>
      </c>
      <c r="J10" s="13">
        <v>3416666.6666666665</v>
      </c>
      <c r="K10" s="10">
        <v>3588505.54</v>
      </c>
      <c r="L10" s="13">
        <v>3416666.6666666665</v>
      </c>
      <c r="M10" s="10">
        <v>3730493.05</v>
      </c>
      <c r="N10" s="13">
        <v>3416666.6666666665</v>
      </c>
      <c r="O10" s="13">
        <v>3658002.56</v>
      </c>
      <c r="P10" s="13">
        <v>3416666.6666666665</v>
      </c>
      <c r="Q10" s="9">
        <v>4055549.81</v>
      </c>
      <c r="R10" s="13">
        <v>3416666.6666666665</v>
      </c>
      <c r="S10" s="9">
        <v>4489093.21</v>
      </c>
      <c r="T10" s="13">
        <v>3416666.6666666665</v>
      </c>
      <c r="U10" s="17">
        <v>4473663.6900000004</v>
      </c>
      <c r="V10" s="13">
        <v>3416666.6666666665</v>
      </c>
      <c r="W10" s="11">
        <v>4252356.9000000004</v>
      </c>
      <c r="X10" s="13">
        <v>3416666.6666666665</v>
      </c>
      <c r="Y10" s="13">
        <v>4212286.24</v>
      </c>
      <c r="Z10" s="13">
        <v>3416666.6666666665</v>
      </c>
      <c r="AA10" s="18">
        <v>4085954.2</v>
      </c>
      <c r="AB10" s="21">
        <f t="shared" ref="AB10:AB21" si="0">C10</f>
        <v>41000000</v>
      </c>
      <c r="AC10" s="21">
        <f t="shared" ref="AC10:AC21" si="1">AA10+Y10+W10+U10+S10+Q10+O10+M10+K10+I10+G10+E10</f>
        <v>47354156.189999998</v>
      </c>
      <c r="AD10" s="1"/>
      <c r="AE10" s="1"/>
      <c r="AF10" s="1"/>
      <c r="AG10" s="1"/>
    </row>
    <row r="11" spans="1:34" ht="12.75" customHeight="1" x14ac:dyDescent="0.2">
      <c r="A11" s="16" t="s">
        <v>32</v>
      </c>
      <c r="B11" s="16" t="s">
        <v>29</v>
      </c>
      <c r="C11" s="13">
        <v>0</v>
      </c>
      <c r="D11" s="13">
        <f t="shared" ref="D11:D21" si="2">C11/12</f>
        <v>0</v>
      </c>
      <c r="E11" s="17">
        <v>0</v>
      </c>
      <c r="F11" s="13">
        <v>0</v>
      </c>
      <c r="G11" s="10">
        <v>0</v>
      </c>
      <c r="H11" s="13">
        <v>0</v>
      </c>
      <c r="I11" s="10">
        <v>0</v>
      </c>
      <c r="J11" s="13">
        <v>0</v>
      </c>
      <c r="K11" s="10">
        <v>0</v>
      </c>
      <c r="L11" s="13">
        <v>0</v>
      </c>
      <c r="M11" s="10">
        <v>0</v>
      </c>
      <c r="N11" s="13">
        <v>0</v>
      </c>
      <c r="O11" s="13">
        <v>0</v>
      </c>
      <c r="P11" s="13">
        <v>0</v>
      </c>
      <c r="Q11" s="9">
        <v>0</v>
      </c>
      <c r="R11" s="13">
        <v>0</v>
      </c>
      <c r="S11" s="9">
        <v>0</v>
      </c>
      <c r="T11" s="13">
        <v>0</v>
      </c>
      <c r="U11" s="17">
        <v>7961.12</v>
      </c>
      <c r="V11" s="13">
        <v>0</v>
      </c>
      <c r="W11" s="11">
        <v>17253.150000000001</v>
      </c>
      <c r="X11" s="13">
        <v>0</v>
      </c>
      <c r="Y11" s="17">
        <v>10763.05</v>
      </c>
      <c r="Z11" s="13">
        <v>0</v>
      </c>
      <c r="AA11" s="18">
        <v>23443.119999999999</v>
      </c>
      <c r="AB11" s="21">
        <f t="shared" si="0"/>
        <v>0</v>
      </c>
      <c r="AC11" s="21">
        <f t="shared" si="1"/>
        <v>59420.44</v>
      </c>
      <c r="AD11" s="1"/>
      <c r="AE11" s="1"/>
      <c r="AF11" s="1"/>
      <c r="AG11" s="1"/>
    </row>
    <row r="12" spans="1:34" ht="12.75" customHeight="1" x14ac:dyDescent="0.2">
      <c r="A12" s="14" t="s">
        <v>21</v>
      </c>
      <c r="B12" s="14" t="s">
        <v>29</v>
      </c>
      <c r="C12" s="13">
        <v>1400000</v>
      </c>
      <c r="D12" s="13">
        <f t="shared" si="2"/>
        <v>116666.66666666667</v>
      </c>
      <c r="E12" s="13">
        <v>141788.82</v>
      </c>
      <c r="F12" s="13">
        <v>116666.66666666667</v>
      </c>
      <c r="G12" s="10">
        <v>161684.42000000001</v>
      </c>
      <c r="H12" s="13">
        <v>116666.66666666667</v>
      </c>
      <c r="I12" s="10">
        <v>147091.57</v>
      </c>
      <c r="J12" s="13">
        <v>116666.66666666667</v>
      </c>
      <c r="K12" s="10">
        <v>197701.63</v>
      </c>
      <c r="L12" s="13">
        <v>116666.66666666667</v>
      </c>
      <c r="M12" s="10">
        <v>203624.56</v>
      </c>
      <c r="N12" s="13">
        <v>116666.66666666667</v>
      </c>
      <c r="O12" s="9">
        <v>165664.54999999999</v>
      </c>
      <c r="P12" s="13">
        <v>116666.66666666667</v>
      </c>
      <c r="Q12" s="9">
        <v>171944.38</v>
      </c>
      <c r="R12" s="13">
        <v>116666.66666666667</v>
      </c>
      <c r="S12" s="9">
        <v>151644.74</v>
      </c>
      <c r="T12" s="13">
        <v>116666.66666666667</v>
      </c>
      <c r="U12" s="17">
        <v>143417.96</v>
      </c>
      <c r="V12" s="13">
        <v>116666.66666666667</v>
      </c>
      <c r="W12" s="11">
        <v>131586.51</v>
      </c>
      <c r="X12" s="13">
        <v>116666.66666666667</v>
      </c>
      <c r="Y12" s="13">
        <v>107397.35</v>
      </c>
      <c r="Z12" s="13">
        <v>116666.66666666667</v>
      </c>
      <c r="AA12" s="18">
        <v>153405.32</v>
      </c>
      <c r="AB12" s="21">
        <f t="shared" si="0"/>
        <v>1400000</v>
      </c>
      <c r="AC12" s="21">
        <f t="shared" si="1"/>
        <v>1876951.81</v>
      </c>
      <c r="AD12" s="1"/>
      <c r="AE12" s="1"/>
      <c r="AF12" s="1"/>
      <c r="AG12" s="1"/>
    </row>
    <row r="13" spans="1:34" ht="12.75" customHeight="1" x14ac:dyDescent="0.2">
      <c r="A13" s="16" t="s">
        <v>34</v>
      </c>
      <c r="B13" s="16" t="s">
        <v>29</v>
      </c>
      <c r="C13" s="13">
        <v>0</v>
      </c>
      <c r="D13" s="13">
        <f t="shared" si="2"/>
        <v>0</v>
      </c>
      <c r="E13" s="13">
        <v>0</v>
      </c>
      <c r="F13" s="13">
        <v>0</v>
      </c>
      <c r="G13" s="10">
        <v>0</v>
      </c>
      <c r="H13" s="13">
        <v>0</v>
      </c>
      <c r="I13" s="10">
        <v>0</v>
      </c>
      <c r="J13" s="13">
        <v>0</v>
      </c>
      <c r="K13" s="10">
        <v>0</v>
      </c>
      <c r="L13" s="13">
        <v>0</v>
      </c>
      <c r="M13" s="10">
        <v>0</v>
      </c>
      <c r="N13" s="13">
        <v>0</v>
      </c>
      <c r="O13" s="9">
        <v>0</v>
      </c>
      <c r="P13" s="13">
        <v>0</v>
      </c>
      <c r="Q13" s="9">
        <v>0</v>
      </c>
      <c r="R13" s="13">
        <v>0</v>
      </c>
      <c r="S13" s="9">
        <v>0</v>
      </c>
      <c r="T13" s="13">
        <v>0</v>
      </c>
      <c r="U13" s="17">
        <v>0</v>
      </c>
      <c r="V13" s="13">
        <v>0</v>
      </c>
      <c r="W13" s="11">
        <v>0</v>
      </c>
      <c r="X13" s="13">
        <v>0</v>
      </c>
      <c r="Y13" s="13">
        <v>0</v>
      </c>
      <c r="Z13" s="13">
        <v>0</v>
      </c>
      <c r="AA13" s="18">
        <v>3442857.49</v>
      </c>
      <c r="AB13" s="21">
        <f t="shared" si="0"/>
        <v>0</v>
      </c>
      <c r="AC13" s="21">
        <f t="shared" si="1"/>
        <v>3442857.49</v>
      </c>
      <c r="AD13" s="1"/>
      <c r="AE13" s="1"/>
      <c r="AF13" s="1"/>
      <c r="AG13" s="1"/>
    </row>
    <row r="14" spans="1:34" ht="12.75" customHeight="1" x14ac:dyDescent="0.2">
      <c r="A14" s="14" t="s">
        <v>26</v>
      </c>
      <c r="B14" s="14" t="s">
        <v>29</v>
      </c>
      <c r="C14" s="13">
        <v>100000</v>
      </c>
      <c r="D14" s="13">
        <f t="shared" si="2"/>
        <v>8333.3333333333339</v>
      </c>
      <c r="E14" s="13">
        <v>0</v>
      </c>
      <c r="F14" s="13">
        <v>8333.3333333333339</v>
      </c>
      <c r="G14" s="10">
        <v>5200</v>
      </c>
      <c r="H14" s="13">
        <v>8333.3333333333339</v>
      </c>
      <c r="I14" s="10">
        <v>23550</v>
      </c>
      <c r="J14" s="13">
        <v>8333.3333333333339</v>
      </c>
      <c r="K14" s="10">
        <v>0</v>
      </c>
      <c r="L14" s="13">
        <v>8333.3333333333339</v>
      </c>
      <c r="M14" s="5">
        <v>17700</v>
      </c>
      <c r="N14" s="13">
        <v>8333.3333333333339</v>
      </c>
      <c r="O14" s="9">
        <v>30</v>
      </c>
      <c r="P14" s="13">
        <v>8333.3333333333339</v>
      </c>
      <c r="Q14" s="9">
        <v>0</v>
      </c>
      <c r="R14" s="13">
        <v>8333.3333333333339</v>
      </c>
      <c r="S14" s="9">
        <v>0</v>
      </c>
      <c r="T14" s="13">
        <v>8333.3333333333339</v>
      </c>
      <c r="U14" s="17">
        <v>0</v>
      </c>
      <c r="V14" s="13">
        <v>8333.3333333333339</v>
      </c>
      <c r="W14" s="11">
        <v>0</v>
      </c>
      <c r="X14" s="13">
        <v>8333.3333333333339</v>
      </c>
      <c r="Y14" s="13">
        <v>0</v>
      </c>
      <c r="Z14" s="13">
        <v>8333.3333333333339</v>
      </c>
      <c r="AA14" s="18">
        <v>0</v>
      </c>
      <c r="AB14" s="21">
        <f t="shared" si="0"/>
        <v>100000</v>
      </c>
      <c r="AC14" s="21">
        <f t="shared" si="1"/>
        <v>46480</v>
      </c>
      <c r="AD14" s="1"/>
      <c r="AE14" s="1"/>
      <c r="AF14" s="1"/>
      <c r="AG14" s="1"/>
    </row>
    <row r="15" spans="1:34" ht="12.75" customHeight="1" x14ac:dyDescent="0.2">
      <c r="A15" s="14" t="s">
        <v>22</v>
      </c>
      <c r="B15" s="14" t="s">
        <v>29</v>
      </c>
      <c r="C15" s="13">
        <v>300000</v>
      </c>
      <c r="D15" s="13">
        <f t="shared" si="2"/>
        <v>25000</v>
      </c>
      <c r="E15" s="13">
        <v>14996.97</v>
      </c>
      <c r="F15" s="13">
        <v>25000</v>
      </c>
      <c r="G15" s="10">
        <v>13171.31</v>
      </c>
      <c r="H15" s="13">
        <v>25000</v>
      </c>
      <c r="I15" s="10">
        <v>17347.36</v>
      </c>
      <c r="J15" s="13">
        <v>25000</v>
      </c>
      <c r="K15" s="10">
        <v>7995.42</v>
      </c>
      <c r="L15" s="13">
        <v>25000</v>
      </c>
      <c r="M15" s="5">
        <v>13387.15</v>
      </c>
      <c r="N15" s="13">
        <v>25000</v>
      </c>
      <c r="O15" s="10">
        <v>5275.23</v>
      </c>
      <c r="P15" s="13">
        <v>25000</v>
      </c>
      <c r="Q15" s="9">
        <v>12117.61</v>
      </c>
      <c r="R15" s="13">
        <v>25000</v>
      </c>
      <c r="S15" s="9">
        <v>38886.31</v>
      </c>
      <c r="T15" s="13">
        <v>25000</v>
      </c>
      <c r="U15" s="17">
        <v>23994.15</v>
      </c>
      <c r="V15" s="13">
        <v>25000</v>
      </c>
      <c r="W15" s="11">
        <v>24760.06</v>
      </c>
      <c r="X15" s="13">
        <v>25000</v>
      </c>
      <c r="Y15" s="13">
        <v>9008.24</v>
      </c>
      <c r="Z15" s="13">
        <v>25000</v>
      </c>
      <c r="AA15" s="18">
        <v>12857.33</v>
      </c>
      <c r="AB15" s="21">
        <f t="shared" si="0"/>
        <v>300000</v>
      </c>
      <c r="AC15" s="21">
        <f t="shared" si="1"/>
        <v>193797.13999999998</v>
      </c>
      <c r="AD15" s="1"/>
      <c r="AE15" s="1"/>
      <c r="AF15" s="1"/>
      <c r="AG15" s="1"/>
    </row>
    <row r="16" spans="1:34" ht="12.75" customHeight="1" x14ac:dyDescent="0.2">
      <c r="A16" s="14" t="s">
        <v>28</v>
      </c>
      <c r="B16" s="14" t="s">
        <v>29</v>
      </c>
      <c r="C16" s="13">
        <v>0</v>
      </c>
      <c r="D16" s="13">
        <f t="shared" si="2"/>
        <v>0</v>
      </c>
      <c r="E16" s="13">
        <v>113.1</v>
      </c>
      <c r="F16" s="13">
        <v>0</v>
      </c>
      <c r="G16" s="10">
        <v>0</v>
      </c>
      <c r="H16" s="13">
        <v>0</v>
      </c>
      <c r="I16" s="10">
        <v>96</v>
      </c>
      <c r="J16" s="13">
        <v>0</v>
      </c>
      <c r="K16" s="10">
        <v>0</v>
      </c>
      <c r="L16" s="13">
        <v>0</v>
      </c>
      <c r="M16" s="5">
        <v>0</v>
      </c>
      <c r="N16" s="13">
        <v>0</v>
      </c>
      <c r="O16" s="9">
        <v>0</v>
      </c>
      <c r="P16" s="13">
        <v>0</v>
      </c>
      <c r="Q16" s="5">
        <v>0</v>
      </c>
      <c r="R16" s="13">
        <v>0</v>
      </c>
      <c r="S16" s="9">
        <v>0</v>
      </c>
      <c r="T16" s="13">
        <v>0</v>
      </c>
      <c r="U16" s="17">
        <v>0</v>
      </c>
      <c r="V16" s="13">
        <v>0</v>
      </c>
      <c r="W16" s="11">
        <v>0</v>
      </c>
      <c r="X16" s="13">
        <v>0</v>
      </c>
      <c r="Y16" s="13">
        <v>0</v>
      </c>
      <c r="Z16" s="13">
        <v>0</v>
      </c>
      <c r="AA16" s="18">
        <v>0</v>
      </c>
      <c r="AB16" s="21">
        <f t="shared" si="0"/>
        <v>0</v>
      </c>
      <c r="AC16" s="21">
        <f t="shared" si="1"/>
        <v>209.1</v>
      </c>
      <c r="AD16" s="1"/>
      <c r="AE16" s="1"/>
      <c r="AF16" s="1"/>
      <c r="AG16" s="1"/>
    </row>
    <row r="17" spans="1:34" ht="12.75" customHeight="1" x14ac:dyDescent="0.2">
      <c r="A17" s="14" t="s">
        <v>31</v>
      </c>
      <c r="B17" s="14" t="s">
        <v>29</v>
      </c>
      <c r="C17" s="13">
        <v>0</v>
      </c>
      <c r="D17" s="13">
        <f t="shared" si="2"/>
        <v>0</v>
      </c>
      <c r="E17" s="13">
        <v>13101.37</v>
      </c>
      <c r="F17" s="13">
        <v>0</v>
      </c>
      <c r="G17" s="10">
        <v>23941.66</v>
      </c>
      <c r="H17" s="13">
        <v>0</v>
      </c>
      <c r="I17" s="10">
        <v>13174.7</v>
      </c>
      <c r="J17" s="13">
        <v>0</v>
      </c>
      <c r="K17" s="10">
        <v>10413.92</v>
      </c>
      <c r="L17" s="13">
        <v>0</v>
      </c>
      <c r="M17" s="5">
        <v>6039.89</v>
      </c>
      <c r="N17" s="13">
        <v>0</v>
      </c>
      <c r="O17" s="9">
        <v>3942.95</v>
      </c>
      <c r="P17" s="13">
        <v>0</v>
      </c>
      <c r="Q17" s="5">
        <v>1433.8</v>
      </c>
      <c r="R17" s="13">
        <v>0</v>
      </c>
      <c r="S17" s="9">
        <v>340.53</v>
      </c>
      <c r="T17" s="13">
        <v>0</v>
      </c>
      <c r="U17" s="17">
        <v>3512.67</v>
      </c>
      <c r="V17" s="13">
        <v>0</v>
      </c>
      <c r="W17" s="11">
        <v>2340.04</v>
      </c>
      <c r="X17" s="13">
        <v>0</v>
      </c>
      <c r="Y17" s="13">
        <v>0</v>
      </c>
      <c r="Z17" s="13">
        <v>0</v>
      </c>
      <c r="AA17" s="18">
        <v>-716.9</v>
      </c>
      <c r="AB17" s="21">
        <f t="shared" si="0"/>
        <v>0</v>
      </c>
      <c r="AC17" s="21">
        <f t="shared" si="1"/>
        <v>77524.63</v>
      </c>
      <c r="AD17" s="1"/>
      <c r="AE17" s="1"/>
      <c r="AF17" s="1"/>
      <c r="AG17" s="1"/>
    </row>
    <row r="18" spans="1:34" ht="12.75" customHeight="1" x14ac:dyDescent="0.2">
      <c r="A18" s="14" t="s">
        <v>23</v>
      </c>
      <c r="B18" s="14" t="s">
        <v>29</v>
      </c>
      <c r="C18" s="13">
        <v>0</v>
      </c>
      <c r="D18" s="13">
        <f t="shared" si="2"/>
        <v>0</v>
      </c>
      <c r="E18" s="13">
        <v>172.97</v>
      </c>
      <c r="F18" s="13">
        <v>0</v>
      </c>
      <c r="G18" s="10">
        <v>198.32</v>
      </c>
      <c r="H18" s="13">
        <v>0</v>
      </c>
      <c r="I18" s="10">
        <v>199.54</v>
      </c>
      <c r="J18" s="13">
        <v>0</v>
      </c>
      <c r="K18" s="10">
        <v>207.9</v>
      </c>
      <c r="L18" s="13">
        <v>0</v>
      </c>
      <c r="M18" s="5">
        <v>207.9</v>
      </c>
      <c r="N18" s="13">
        <v>0</v>
      </c>
      <c r="O18" s="5">
        <v>207.9</v>
      </c>
      <c r="P18" s="13">
        <v>0</v>
      </c>
      <c r="Q18" s="5">
        <v>207.9</v>
      </c>
      <c r="R18" s="13">
        <v>0</v>
      </c>
      <c r="S18" s="9">
        <v>214.55</v>
      </c>
      <c r="T18" s="13">
        <v>0</v>
      </c>
      <c r="U18" s="17">
        <v>140.78</v>
      </c>
      <c r="V18" s="13">
        <v>0</v>
      </c>
      <c r="W18" s="11">
        <v>140.78</v>
      </c>
      <c r="X18" s="13">
        <v>0</v>
      </c>
      <c r="Y18" s="13">
        <v>140.78</v>
      </c>
      <c r="Z18" s="13">
        <v>0</v>
      </c>
      <c r="AA18" s="18">
        <v>140.78</v>
      </c>
      <c r="AB18" s="21">
        <f t="shared" si="0"/>
        <v>0</v>
      </c>
      <c r="AC18" s="21">
        <f t="shared" si="1"/>
        <v>2180.1</v>
      </c>
      <c r="AD18" s="1"/>
      <c r="AE18" s="1"/>
      <c r="AF18" s="1"/>
      <c r="AG18" s="1"/>
    </row>
    <row r="19" spans="1:34" ht="12.75" customHeight="1" x14ac:dyDescent="0.2">
      <c r="A19" s="14" t="s">
        <v>30</v>
      </c>
      <c r="B19" s="14" t="s">
        <v>29</v>
      </c>
      <c r="C19" s="13">
        <v>0</v>
      </c>
      <c r="D19" s="13">
        <f t="shared" si="2"/>
        <v>0</v>
      </c>
      <c r="E19" s="13">
        <v>1622.17</v>
      </c>
      <c r="F19" s="13">
        <v>0</v>
      </c>
      <c r="G19" s="10">
        <v>8552.7099999999991</v>
      </c>
      <c r="H19" s="13">
        <v>0</v>
      </c>
      <c r="I19" s="10">
        <v>0</v>
      </c>
      <c r="J19" s="13">
        <v>0</v>
      </c>
      <c r="K19" s="10">
        <v>2515.46</v>
      </c>
      <c r="L19" s="13">
        <v>0</v>
      </c>
      <c r="M19" s="5">
        <v>0</v>
      </c>
      <c r="N19" s="13">
        <v>0</v>
      </c>
      <c r="O19" s="5">
        <v>535.91</v>
      </c>
      <c r="P19" s="13">
        <v>0</v>
      </c>
      <c r="Q19" s="5">
        <v>0</v>
      </c>
      <c r="R19" s="13">
        <v>0</v>
      </c>
      <c r="S19" s="9">
        <v>0</v>
      </c>
      <c r="T19" s="13">
        <v>0</v>
      </c>
      <c r="U19" s="17">
        <v>0</v>
      </c>
      <c r="V19" s="13">
        <v>0</v>
      </c>
      <c r="W19" s="11">
        <v>0</v>
      </c>
      <c r="X19" s="13">
        <v>0</v>
      </c>
      <c r="Y19" s="13">
        <v>0</v>
      </c>
      <c r="Z19" s="13">
        <v>0</v>
      </c>
      <c r="AA19" s="18">
        <v>72555.86</v>
      </c>
      <c r="AB19" s="21">
        <f t="shared" si="0"/>
        <v>0</v>
      </c>
      <c r="AC19" s="21">
        <f t="shared" si="1"/>
        <v>85782.11</v>
      </c>
      <c r="AD19" s="1"/>
      <c r="AE19" s="1"/>
      <c r="AF19" s="1"/>
      <c r="AG19" s="1"/>
    </row>
    <row r="20" spans="1:34" ht="12.75" customHeight="1" x14ac:dyDescent="0.2">
      <c r="A20" s="14" t="s">
        <v>33</v>
      </c>
      <c r="B20" s="14" t="s">
        <v>29</v>
      </c>
      <c r="C20" s="13">
        <v>0</v>
      </c>
      <c r="D20" s="13">
        <f t="shared" si="2"/>
        <v>0</v>
      </c>
      <c r="E20" s="13">
        <v>0</v>
      </c>
      <c r="F20" s="13">
        <v>0</v>
      </c>
      <c r="G20" s="10">
        <v>0</v>
      </c>
      <c r="H20" s="13">
        <v>0</v>
      </c>
      <c r="I20" s="10">
        <v>0</v>
      </c>
      <c r="J20" s="13">
        <v>0</v>
      </c>
      <c r="K20" s="10">
        <v>0</v>
      </c>
      <c r="L20" s="13">
        <v>0</v>
      </c>
      <c r="M20" s="5">
        <v>0</v>
      </c>
      <c r="N20" s="13">
        <v>0</v>
      </c>
      <c r="O20" s="5">
        <v>0</v>
      </c>
      <c r="P20" s="13">
        <v>0</v>
      </c>
      <c r="Q20" s="5">
        <v>0</v>
      </c>
      <c r="R20" s="13">
        <v>0</v>
      </c>
      <c r="S20" s="9">
        <v>0</v>
      </c>
      <c r="T20" s="13">
        <v>0</v>
      </c>
      <c r="U20" s="17">
        <v>0</v>
      </c>
      <c r="V20" s="13">
        <v>0</v>
      </c>
      <c r="W20" s="11">
        <v>0</v>
      </c>
      <c r="X20" s="13">
        <v>0</v>
      </c>
      <c r="Y20" s="13">
        <v>0.01</v>
      </c>
      <c r="Z20" s="13">
        <v>0</v>
      </c>
      <c r="AA20" s="18">
        <v>0</v>
      </c>
      <c r="AB20" s="21">
        <f t="shared" si="0"/>
        <v>0</v>
      </c>
      <c r="AC20" s="21">
        <f t="shared" si="1"/>
        <v>0.01</v>
      </c>
      <c r="AD20" s="1"/>
      <c r="AE20" s="1"/>
      <c r="AF20" s="1"/>
      <c r="AG20" s="1"/>
    </row>
    <row r="21" spans="1:34" ht="12.75" customHeight="1" x14ac:dyDescent="0.2">
      <c r="A21" s="14" t="s">
        <v>24</v>
      </c>
      <c r="B21" s="14" t="s">
        <v>29</v>
      </c>
      <c r="C21" s="13">
        <v>1200000</v>
      </c>
      <c r="D21" s="13">
        <f t="shared" si="2"/>
        <v>100000</v>
      </c>
      <c r="E21" s="13">
        <v>94277.95</v>
      </c>
      <c r="F21" s="13">
        <v>100000</v>
      </c>
      <c r="G21" s="10">
        <v>195448.17</v>
      </c>
      <c r="H21" s="13">
        <v>100000</v>
      </c>
      <c r="I21" s="10">
        <v>172502.43</v>
      </c>
      <c r="J21" s="13">
        <v>100000</v>
      </c>
      <c r="K21" s="10">
        <v>201678.36</v>
      </c>
      <c r="L21" s="13">
        <v>100000</v>
      </c>
      <c r="M21" s="5">
        <v>240463.33</v>
      </c>
      <c r="N21" s="13">
        <v>100000</v>
      </c>
      <c r="O21" s="5">
        <v>128279.91</v>
      </c>
      <c r="P21" s="13">
        <v>100000</v>
      </c>
      <c r="Q21" s="5">
        <v>175467.25</v>
      </c>
      <c r="R21" s="13">
        <v>100000</v>
      </c>
      <c r="S21" s="9">
        <v>216043.26</v>
      </c>
      <c r="T21" s="13">
        <v>100000</v>
      </c>
      <c r="U21" s="17">
        <v>176367.1</v>
      </c>
      <c r="V21" s="13">
        <v>100000</v>
      </c>
      <c r="W21" s="11">
        <v>138919.41</v>
      </c>
      <c r="X21" s="13">
        <v>100000</v>
      </c>
      <c r="Y21" s="13">
        <v>229371.02</v>
      </c>
      <c r="Z21" s="13">
        <v>100000</v>
      </c>
      <c r="AA21" s="18">
        <v>386807.57</v>
      </c>
      <c r="AB21" s="21">
        <f t="shared" si="0"/>
        <v>1200000</v>
      </c>
      <c r="AC21" s="21">
        <f t="shared" si="1"/>
        <v>2355625.7600000002</v>
      </c>
      <c r="AD21" s="1"/>
      <c r="AE21" s="1"/>
      <c r="AF21" s="1"/>
      <c r="AG21" s="1"/>
    </row>
    <row r="22" spans="1:34" ht="12.75" customHeight="1" x14ac:dyDescent="0.2">
      <c r="A22" s="28" t="s">
        <v>13</v>
      </c>
      <c r="B22" s="28"/>
      <c r="C22" s="15">
        <f t="shared" ref="C22:AC22" si="3">SUM(C10:C21)</f>
        <v>44000000</v>
      </c>
      <c r="D22" s="15">
        <f>SUM(D10:D21)</f>
        <v>3666666.6666666665</v>
      </c>
      <c r="E22" s="15">
        <f t="shared" si="3"/>
        <v>4201222.71</v>
      </c>
      <c r="F22" s="15">
        <f>SUM(F10:F21)</f>
        <v>3666666.6666666665</v>
      </c>
      <c r="G22" s="15">
        <f t="shared" si="3"/>
        <v>4147303.4299999997</v>
      </c>
      <c r="H22" s="15">
        <f>SUM(H10:H21)</f>
        <v>3666666.6666666665</v>
      </c>
      <c r="I22" s="15">
        <f t="shared" si="3"/>
        <v>3507956.39</v>
      </c>
      <c r="J22" s="15">
        <f>SUM(J10:J21)</f>
        <v>3666666.6666666665</v>
      </c>
      <c r="K22" s="15">
        <f t="shared" si="3"/>
        <v>4009018.2299999995</v>
      </c>
      <c r="L22" s="15">
        <f>SUM(L10:L21)</f>
        <v>3666666.6666666665</v>
      </c>
      <c r="M22" s="15">
        <f t="shared" si="3"/>
        <v>4211915.88</v>
      </c>
      <c r="N22" s="15">
        <f>SUM(N10:N21)</f>
        <v>3666666.6666666665</v>
      </c>
      <c r="O22" s="15">
        <f t="shared" si="3"/>
        <v>3961939.0100000002</v>
      </c>
      <c r="P22" s="15">
        <f>SUM(P10:P21)</f>
        <v>3666666.6666666665</v>
      </c>
      <c r="Q22" s="15">
        <f t="shared" si="3"/>
        <v>4416720.7500000009</v>
      </c>
      <c r="R22" s="15">
        <f>SUM(R10:R21)</f>
        <v>3666666.6666666665</v>
      </c>
      <c r="S22" s="15">
        <f t="shared" si="3"/>
        <v>4896222.5999999996</v>
      </c>
      <c r="T22" s="15">
        <f>SUM(T10:T21)</f>
        <v>3666666.6666666665</v>
      </c>
      <c r="U22" s="15">
        <f t="shared" si="3"/>
        <v>4829057.4700000007</v>
      </c>
      <c r="V22" s="15">
        <f>SUM(V10:V21)</f>
        <v>3666666.6666666665</v>
      </c>
      <c r="W22" s="15">
        <f t="shared" si="3"/>
        <v>4567356.8500000006</v>
      </c>
      <c r="X22" s="15">
        <f>SUM(X10:X21)</f>
        <v>3666666.6666666665</v>
      </c>
      <c r="Y22" s="15">
        <f t="shared" si="3"/>
        <v>4568966.6899999995</v>
      </c>
      <c r="Z22" s="15">
        <f>SUM(Z10:Z21)</f>
        <v>3666666.6666666665</v>
      </c>
      <c r="AA22" s="15">
        <f t="shared" si="3"/>
        <v>8177304.7700000014</v>
      </c>
      <c r="AB22" s="15">
        <f>SUM(AB10:AB21)</f>
        <v>44000000</v>
      </c>
      <c r="AC22" s="15">
        <f t="shared" si="3"/>
        <v>55494984.780000001</v>
      </c>
      <c r="AD22" s="1"/>
      <c r="AE22" s="1"/>
      <c r="AF22" s="1"/>
      <c r="AG22" s="1"/>
      <c r="AH22" s="1"/>
    </row>
    <row r="23" spans="1:34" ht="12.75" customHeight="1" x14ac:dyDescent="0.2">
      <c r="A23" s="7" t="s">
        <v>25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2.75" customHeight="1" x14ac:dyDescent="0.2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1"/>
      <c r="AD24" s="1"/>
      <c r="AE24" s="1"/>
      <c r="AF24" s="1"/>
      <c r="AG24" s="1"/>
      <c r="AH24" s="1"/>
    </row>
    <row r="25" spans="1:34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</sheetData>
  <mergeCells count="21">
    <mergeCell ref="A9:B9"/>
    <mergeCell ref="B2:AC2"/>
    <mergeCell ref="B3:AC3"/>
    <mergeCell ref="A22:B22"/>
    <mergeCell ref="A6:A8"/>
    <mergeCell ref="B6:B8"/>
    <mergeCell ref="C6:C8"/>
    <mergeCell ref="D7:E7"/>
    <mergeCell ref="F7:G7"/>
    <mergeCell ref="H7:I7"/>
    <mergeCell ref="J7:K7"/>
    <mergeCell ref="L7:M7"/>
    <mergeCell ref="N7:O7"/>
    <mergeCell ref="P7:Q7"/>
    <mergeCell ref="R7:S7"/>
    <mergeCell ref="D6:AC6"/>
    <mergeCell ref="T7:U7"/>
    <mergeCell ref="V7:W7"/>
    <mergeCell ref="X7:Y7"/>
    <mergeCell ref="Z7:AA7"/>
    <mergeCell ref="AB7:AC7"/>
  </mergeCells>
  <phoneticPr fontId="16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2026-09-29T13:13:11Z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